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1B6268D0-1D0C-4988-805C-8D2F2D5556CD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LIENTES" sheetId="1" r:id="rId1"/>
    <sheet name="29-11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<sst xmlns="http://schemas.openxmlformats.org/spreadsheetml/2006/main" count="1658" uniqueCount="824">
  <si>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</si>
  <si>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</si>
  <si>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</si>
  <si>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</si>
  <si>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</si>
  <si>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</si>
  <si>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</si>
  <si>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</si>
  <si>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</si>
  <si>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</si>
  <si>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</si>
  <si>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</si>
  <si>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</si>
  <si>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</si>
  <si>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</si>
  <si>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</si>
  <si>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</si>
  <si>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</si>
  <si>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</si>
  <si>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</si>
  <si>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</si>
  <si>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</si>
  <si>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</si>
  <si>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</si>
  <si>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</si>
  <si>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</si>
  <si>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</si>
  <si>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</si>
  <si>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</si>
  <si>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</si>
  <si>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</si>
  <si>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</si>
  <si>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</si>
  <si>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</si>
  <si>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</si>
  <si>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</si>
  <si>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</si>
  <si>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</si>
  <si>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</si>
  <si>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</si>
  <si>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</si>
  <si>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</si>
  <si>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</si>
  <si>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</si>
  <si>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</si>
  <si>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</si>
  <si>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</si>
  <si>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</si>
  <si>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</si>
  <si>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</si>
  <si>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</si>
  <si>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</si>
  <si>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</si>
  <si>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</si>
  <si>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</si>
  <si>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</si>
  <si>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</si>
  <si>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</si>
  <si>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</si>
  <si>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</si>
  <si>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</si>
  <si>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</si>
  <si>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</si>
  <si>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</si>
  <si>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</si>
  <si>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</si>
  <si>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</si>
  <si>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</si>
  <si>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</si>
  <si>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</si>
  <si>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</si>
  <si>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</si>
  <si>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</si>
  <si>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</si>
  <si>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</si>
  <si>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</si>
  <si>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</si>
  <si>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</si>
  <si>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</si>
  <si>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</si>
  <si>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</si>
  <si>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</si>
  <si>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</si>
  <si>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</si>
  <si>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</si>
  <si>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</si>
  <si>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</si>
  <si>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</si>
  <si>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</si>
  <si>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</si>
  <si>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</si>
  <si>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</si>
  <si>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</si>
  <si>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</si>
  <si>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</si>
  <si>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</si>
  <si>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</si>
  <si>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</si>
  <si>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</si>
  <si>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</si>
  <si>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</si>
  <si>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</si>
  <si>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</si>
  <si>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</si>
  <si>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</si>
  <si>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</si>
  <si>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</si>
  <si>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</si>
  <si>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</si>
  <si>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</si>
  <si>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</si>
  <si>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</si>
  <si>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</si>
  <si>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</si>
  <si>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</si>
  <si>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</si>
  <si>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</si>
  <si>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</si>
  <si>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</si>
  <si>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</si>
  <si>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</si>
  <si>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</si>
  <si>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</si>
  <si>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</si>
  <si>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</si>
  <si>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</si>
  <si>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</si>
  <si>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</si>
  <si>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</si>
  <si>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</si>
  <si>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</si>
  <si>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</si>
  <si>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</si>
  <si>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</si>
  <si>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</si>
  <si>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</si>
  <si>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</si>
  <si>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</si>
  <si>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</si>
  <si>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</si>
  <si>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</si>
  <si>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</si>
  <si>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</si>
  <si>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</si>
  <si>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</si>
  <si>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</si>
  <si>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</si>
  <si>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</si>
  <si>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</si>
  <si>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</si>
  <si>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</si>
  <si>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</si>
  <si>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</si>
  <si>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</si>
  <si>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</si>
  <si>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</si>
  <si>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</si>
  <si>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</si>
  <si>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</si>
  <si>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</si>
  <si>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</si>
  <si>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</si>
  <si>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</si>
  <si>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</si>
  <si>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</si>
  <si>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</si>
  <si>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</si>
  <si>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</si>
  <si>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</si>
  <si>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</si>
  <si>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</si>
  <si>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</si>
  <si>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</si>
  <si>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</si>
  <si>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</si>
  <si>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</si>
  <si>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</si>
  <si>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</si>
  <si>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</si>
  <si>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</si>
  <si>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</si>
  <si>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</si>
  <si>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</si>
  <si>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</si>
  <si>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</si>
  <si>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</si>
  <si>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</si>
  <si>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</si>
  <si>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</si>
  <si>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</si>
  <si>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</si>
  <si>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</si>
  <si>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</si>
  <si>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</si>
  <si>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</si>
  <si>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</si>
  <si>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</si>
  <si>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</si>
  <si>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</si>
  <si>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</si>
  <si>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</si>
  <si>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</si>
  <si>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</si>
  <si>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</si>
  <si>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</si>
  <si>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</si>
  <si>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</si>
  <si>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</si>
  <si>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</si>
  <si>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</si>
  <si>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</si>
  <si>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</si>
  <si>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</si>
  <si>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</si>
  <si>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</si>
  <si>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</si>
  <si>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</si>
  <si>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</si>
  <si>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</si>
  <si>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</si>
  <si>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</si>
  <si>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</si>
  <si>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</si>
  <si>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</si>
  <si>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</si>
  <si>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</si>
  <si>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</si>
  <si>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</si>
  <si>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</si>
  <si>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</si>
  <si>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</si>
  <si>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</si>
  <si>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</si>
  <si>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</si>
  <si>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</si>
  <si>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</si>
  <si>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</si>
  <si>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</si>
  <si>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</si>
  <si>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</si>
  <si>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</si>
  <si>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</si>
  <si>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</si>
  <si>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</si>
  <si>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</si>
  <si>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</si>
  <si>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</si>
  <si>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</si>
  <si>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</si>
  <si>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</si>
  <si>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</si>
  <si>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</si>
  <si>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</si>
  <si>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</si>
  <si>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</si>
  <si>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</si>
  <si>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</si>
  <si>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</si>
  <si>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</si>
  <si>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</si>
  <si>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</si>
  <si>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</si>
  <si>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</si>
  <si>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</si>
  <si>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</si>
  <si>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</si>
  <si>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</si>
  <si>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</si>
  <si>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</si>
  <si>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</si>
  <si>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</si>
  <si>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</si>
  <si>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</si>
  <si>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</si>
  <si>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</si>
  <si>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</si>
  <si>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</si>
  <si>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</si>
  <si>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</si>
  <si>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</si>
  <si>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</si>
  <si>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</si>
  <si>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</si>
  <si>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</si>
  <si>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</si>
  <si>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</si>
  <si>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</si>
  <si>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</si>
  <si>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</si>
  <si>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</si>
  <si>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</si>
  <si>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</si>
  <si>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</si>
  <si>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</si>
  <si>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</si>
  <si>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</si>
  <si>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</si>
  <si>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</si>
  <si>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</si>
  <si>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</si>
  <si>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</si>
  <si>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</si>
  <si>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</si>
  <si>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</si>
  <si>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</si>
  <si>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</si>
  <si>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</si>
  <si>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</si>
  <si>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</si>
  <si>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</si>
  <si>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</si>
  <si>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</si>
  <si>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</si>
  <si>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</si>
  <si>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</si>
  <si>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</si>
  <si>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</si>
  <si>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</si>
  <si>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</si>
  <si>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</si>
  <si>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</si>
  <si>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</si>
  <si>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</si>
  <si>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</si>
  <si>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</si>
  <si>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</si>
  <si>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</si>
  <si>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</si>
  <si>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</si>
  <si>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</si>
  <si>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</si>
  <si>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</si>
  <si>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</si>
  <si>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</si>
  <si>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</si>
  <si>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</si>
  <si>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</si>
  <si>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</si>
  <si>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</si>
  <si>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</si>
  <si>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</si>
  <si>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</si>
  <si>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</si>
  <si>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</si>
  <si>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</si>
  <si>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</si>
  <si>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</si>
  <si>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</si>
  <si>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</si>
  <si>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</si>
  <si>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</si>
  <si>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</si>
  <si>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</si>
  <si>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</si>
  <si>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</si>
  <si>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</si>
  <si>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</si>
  <si>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</si>
  <si>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</si>
  <si>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</si>
  <si>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</si>
  <si>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</si>
  <si>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</si>
  <si>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</si>
  <si>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</si>
  <si>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</si>
  <si>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</si>
  <si>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</si>
  <si>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</si>
  <si>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</si>
  <si>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</si>
  <si>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</si>
  <si>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</si>
  <si>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</si>
  <si>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</si>
  <si>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</si>
  <si>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</si>
  <si>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</si>
  <si>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</si>
  <si>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</si>
  <si>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</si>
  <si>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</si>
  <si>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</si>
  <si>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</si>
  <si>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</si>
  <si>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</si>
  <si>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</si>
  <si>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</si>
  <si>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</si>
  <si>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</si>
  <si>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</si>
  <si>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</si>
  <si>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</si>
  <si>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</si>
  <si>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</si>
  <si>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</si>
  <si>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</si>
  <si>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</si>
  <si>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</si>
  <si>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</si>
  <si>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</si>
  <si>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</si>
  <si>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</si>
  <si>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</si>
  <si>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</si>
  <si>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</si>
  <si>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</si>
  <si>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</si>
  <si>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</si>
  <si>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</si>
  <si>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</si>
  <si>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</si>
  <si>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</si>
  <si>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</si>
  <si>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</si>
  <si>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</si>
  <si>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</si>
  <si>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</si>
  <si>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</si>
  <si>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</si>
  <si>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</si>
  <si>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</si>
  <si>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</si>
  <si>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</si>
  <si>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</si>
  <si>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</si>
  <si>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</si>
  <si>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</si>
  <si>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</si>
  <si>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</si>
  <si>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</si>
  <si>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</si>
  <si>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</si>
  <si>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</si>
  <si>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</si>
  <si>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</si>
  <si>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</si>
  <si>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</si>
  <si>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</si>
  <si>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</si>
  <si>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</si>
  <si>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</si>
  <si>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</si>
  <si>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</si>
  <si>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</si>
  <si>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</si>
  <si>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</si>
  <si>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</si>
  <si>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</si>
  <si>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</si>
  <si>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</si>
  <si>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</si>
  <si>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</si>
  <si>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</si>
  <si>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</si>
  <si>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</si>
  <si>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</si>
  <si>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</si>
  <si>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</si>
  <si>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</si>
  <si>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</si>
  <si>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</si>
  <si>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</si>
  <si>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</si>
  <si>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</si>
  <si>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</si>
  <si>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</si>
  <si>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</si>
  <si>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</si>
  <si>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</si>
  <si>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</si>
  <si>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</si>
  <si>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</si>
  <si>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</si>
  <si>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</si>
  <si>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</si>
  <si>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</si>
  <si>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</si>
  <si>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</si>
  <si>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</si>
  <si>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</si>
  <si>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</si>
  <si>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</si>
  <si>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</si>
  <si>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</si>
  <si>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</si>
  <si>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</si>
  <si>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</si>
  <si>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</si>
  <si>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</si>
  <si>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</si>
  <si>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</si>
  <si>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</si>
  <si>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</si>
  <si>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</si>
  <si>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</si>
  <si>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</si>
  <si>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</si>
  <si>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</si>
  <si>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</si>
  <si>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</si>
  <si>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</si>
  <si>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</si>
  <si>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</si>
  <si>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</si>
  <si>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</si>
  <si>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</si>
  <si>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</si>
  <si>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</si>
  <si>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</si>
  <si>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</si>
  <si>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</si>
  <si>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</si>
  <si>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</si>
  <si>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</si>
  <si>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</si>
  <si>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</si>
  <si>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</si>
  <si>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</si>
  <si>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</si>
  <si>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</si>
  <si>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</si>
  <si>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</si>
  <si>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</si>
  <si>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</si>
  <si>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</si>
  <si>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</si>
  <si>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</si>
  <si>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</si>
  <si>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</si>
  <si>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</si>
  <si>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</si>
  <si>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</si>
  <si>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</si>
  <si>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</si>
  <si>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</si>
  <si>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</si>
  <si>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</si>
  <si>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</si>
  <si>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</si>
  <si>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</si>
  <si>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</si>
  <si>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</si>
  <si>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</si>
  <si>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</si>
  <si>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</si>
  <si>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</si>
  <si>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</si>
  <si>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</si>
  <si>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</si>
  <si>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</si>
  <si>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</si>
  <si>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</si>
  <si>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</si>
  <si>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</si>
  <si>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</si>
  <si>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</si>
  <si>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</si>
  <si>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</si>
  <si>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</si>
  <si>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</si>
  <si>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</si>
  <si>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</si>
  <si>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</si>
  <si>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</si>
  <si>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</si>
  <si>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</si>
  <si>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</si>
  <si>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</si>
  <si>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</si>
  <si>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</si>
  <si>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</si>
  <si>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</si>
  <si>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</si>
  <si>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</si>
  <si>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</si>
  <si>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</si>
  <si>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</si>
  <si>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</si>
  <si>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</si>
  <si>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</si>
  <si>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</si>
  <si>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</si>
  <si>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</si>
  <si>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</si>
  <si>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</si>
  <si>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</si>
  <si>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</si>
  <si>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</si>
  <si>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</si>
  <si>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</si>
  <si>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</si>
  <si>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</si>
  <si>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</si>
  <si>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</si>
  <si>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</si>
  <si>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</si>
  <si>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</si>
  <si>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</si>
  <si>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</si>
  <si>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</si>
  <si>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</si>
  <si>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</si>
  <si>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</si>
  <si>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</si>
  <si>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</si>
  <si>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</si>
  <si>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</si>
  <si>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</si>
  <si>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</si>
  <si>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</si>
  <si>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</si>
  <si>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</si>
  <si>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</si>
  <si>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</si>
  <si>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</si>
  <si>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</si>
  <si>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</si>
  <si>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</si>
  <si>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</si>
  <si>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</si>
  <si>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</si>
  <si>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</si>
  <si>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</si>
  <si>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</si>
  <si>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</si>
  <si>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</si>
  <si>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</si>
  <si>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</si>
  <si>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</si>
  <si>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</si>
  <si>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</si>
  <si>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</si>
  <si>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</si>
  <si>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</si>
  <si>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</si>
  <si>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</si>
  <si>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</si>
  <si>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</si>
  <si>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</si>
  <si>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</si>
  <si>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</si>
  <si>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</si>
  <si>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</si>
  <si>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</si>
  <si>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</si>
  <si>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</si>
  <si>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</si>
  <si>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</si>
  <si>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</si>
  <si>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</si>
  <si>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</si>
  <si>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</si>
  <si>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</si>
  <si>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</si>
  <si>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</si>
  <si>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</si>
  <si>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</si>
  <si>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</si>
  <si>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</si>
  <si>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</si>
  <si>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</si>
  <si>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</si>
  <si>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</si>
  <si>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</si>
  <si>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</si>
  <si>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</si>
  <si>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</si>
  <si>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</si>
  <si>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</si>
  <si>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</si>
  <si>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</si>
  <si>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</si>
  <si>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</si>
  <si>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</si>
  <si>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</si>
  <si>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</si>
  <si>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</si>
  <si>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</si>
  <si>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</si>
  <si>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</si>
  <si>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</si>
  <si>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</si>
  <si>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</si>
  <si>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</si>
  <si>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</si>
  <si>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</si>
  <si>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</si>
  <si>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</si>
  <si>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</si>
  <si>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</si>
  <si>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</si>
  <si>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</si>
  <si>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</si>
  <si>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</si>
  <si>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</si>
  <si>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</si>
  <si>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</si>
  <si>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</si>
  <si>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</si>
  <si>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</si>
  <si>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</si>
  <si>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</si>
  <si>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</si>
  <si>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</si>
  <si>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</si>
  <si>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</si>
  <si>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</si>
  <si>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</si>
  <si>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</si>
  <si>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</si>
  <si>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</si>
  <si>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</si>
  <si>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</si>
  <si>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</si>
  <si>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</si>
  <si>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</si>
  <si>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</si>
  <si>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</si>
  <si>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</si>
  <si>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</si>
  <si>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</si>
  <si>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</si>
  <si>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</si>
  <si>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</si>
  <si>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</si>
  <si>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</si>
  <si>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</si>
  <si>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</si>
  <si>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</si>
  <si>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</si>
  <si>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</si>
  <si>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</si>
  <si>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</si>
  <si>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</si>
  <si>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</si>
  <si>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</si>
  <si>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</si>
  <si>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</si>
  <si>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</si>
  <si>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</si>
  <si>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</si>
  <si>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</si>
  <si>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</si>
  <si>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</si>
  <si>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mouterial@gsertel.com</t>
  </si>
  <si>
    <t>samuelgarcia@GMAIL.com</t>
  </si>
  <si>
    <t>joselmou@televes.com</t>
  </si>
  <si>
    <t>mcasal@televes.com</t>
  </si>
  <si>
    <t>MANUEL ALEJANDRO</t>
  </si>
  <si>
    <t>CASAL</t>
  </si>
  <si>
    <t>sramos@televes.com</t>
  </si>
  <si>
    <t>Sorraylla</t>
  </si>
  <si>
    <t>Ramos Gonzaga</t>
  </si>
  <si>
    <t>silgon@gmail.com</t>
  </si>
  <si>
    <t>FRUTA</t>
  </si>
  <si>
    <t>AGUA</t>
  </si>
  <si>
    <t>PATATAS FRITAS</t>
  </si>
  <si>
    <t>mgrana@televes.com</t>
  </si>
  <si>
    <t>jorgerodriguez@televes.com</t>
  </si>
  <si>
    <t>marair@televes.com</t>
  </si>
  <si>
    <t>Alvaro</t>
  </si>
  <si>
    <t>Librán Santiago</t>
  </si>
  <si>
    <t>alibran@televes.com</t>
  </si>
  <si>
    <t>Roberto</t>
  </si>
  <si>
    <t>Zapico Cerqueiro</t>
  </si>
  <si>
    <t>rzapico@televes.com</t>
  </si>
  <si>
    <t>Diego Jose</t>
  </si>
  <si>
    <t>Bello Nieto</t>
  </si>
  <si>
    <t>diebel@televes.com</t>
  </si>
  <si>
    <t>JORGE</t>
  </si>
  <si>
    <t>RODRIGUEZ LISTE</t>
  </si>
  <si>
    <t>AIRES MESIAS</t>
  </si>
  <si>
    <t>Iago</t>
  </si>
  <si>
    <t>Castro Montero</t>
  </si>
  <si>
    <t>iagocastromon19@gmail.com</t>
  </si>
  <si>
    <t>Graña Domínguez</t>
  </si>
  <si>
    <t>diegoarnejo3@hotmail.com</t>
  </si>
  <si>
    <t>rosende.rey.ismael@gmail.com</t>
  </si>
  <si>
    <t>ramon.poza.pobra@gmail.com</t>
  </si>
  <si>
    <t>marcosairesmesias@gmail.com</t>
  </si>
  <si>
    <t>Ramón</t>
  </si>
  <si>
    <t>Poza Domínguez</t>
  </si>
  <si>
    <t>carlosamigolorenzo@gmail.com</t>
  </si>
  <si>
    <t>Amigo Lorenzo</t>
  </si>
  <si>
    <t>PATATAS COCIDAS</t>
  </si>
  <si>
    <t>lredondo@televes.com</t>
  </si>
  <si>
    <t>alopez@gmail.com</t>
  </si>
  <si>
    <t>Lorenzo</t>
  </si>
  <si>
    <t>Redondo Rodriguez</t>
  </si>
  <si>
    <t>Miguel Rubio</t>
  </si>
  <si>
    <t>gmiguel@televes.com</t>
  </si>
  <si>
    <t>juliorey_@hotmail.com</t>
  </si>
  <si>
    <t>erbarri@gmail.com</t>
  </si>
  <si>
    <t>Barreiro Iglesias</t>
  </si>
  <si>
    <t>Sin pan</t>
  </si>
  <si>
    <t>YOGURT</t>
  </si>
  <si>
    <t>MENESTRA DE VERDURAS</t>
  </si>
  <si>
    <t>sergiobello@gmail.com</t>
  </si>
  <si>
    <t>mnovoa@televes.com</t>
  </si>
  <si>
    <t>Kikeiglesias@gmail.com</t>
  </si>
  <si>
    <t>marveg@gacem.com</t>
  </si>
  <si>
    <t>Martin</t>
  </si>
  <si>
    <t>Novoa Pello</t>
  </si>
  <si>
    <t>Marino</t>
  </si>
  <si>
    <t>Vega Vázquez</t>
  </si>
  <si>
    <t>Ninguno</t>
  </si>
  <si>
    <t>Ninguna</t>
  </si>
  <si>
    <t>No</t>
  </si>
  <si>
    <t>ENSALADA</t>
  </si>
  <si>
    <t>ARROZ EN BLANCO</t>
  </si>
  <si>
    <t>Entrega en Maxwell (Milladoiro)</t>
  </si>
  <si>
    <t>GRELOS CON COLIFLOR A LA GALLEGA</t>
  </si>
  <si>
    <t>BIEN SABE DE PESCADO</t>
  </si>
  <si>
    <t>FILETE DE TERNERA</t>
  </si>
  <si>
    <t>CHOCO A LA PLANCHA</t>
  </si>
  <si>
    <t>Mruiz@televes.com</t>
  </si>
  <si>
    <t>TARTA DE QUESO CASERA</t>
  </si>
  <si>
    <t>SOPA DE PESCADO</t>
  </si>
  <si>
    <t>SALTEADO DE VERDURAS CON QUESO</t>
  </si>
  <si>
    <t>LASAÑA</t>
  </si>
  <si>
    <t>COSTILLA ASADA</t>
  </si>
  <si>
    <t>Comedor i+d+i</t>
  </si>
  <si>
    <t>Comedor Comercial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</si>
</sst>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2" fillId="0" borderId="0" xfId="0" applyFont="1" applyBorder="1"/>
    <xf numFmtId="0" fontId="3" fillId="0" borderId="0" xfId="1" applyBorder="1"/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0" fillId="0" borderId="0" xfId="0"/>
    <xf numFmtId="0" fontId="2" fillId="0" borderId="1" xfId="0" applyFont="1" applyBorder="1" applyAlignment="1">
      <alignment wrapText="1"/>
    </xf>
    <xf numFmtId="0" fontId="3" fillId="0" borderId="1" xfId="1" applyBorder="1"/>
    <xf numFmtId="0" fontId="2" fillId="0" borderId="1" xfId="0" applyFont="1" applyBorder="1"/>
    <xf numFmtId="0" fontId="3" fillId="0" borderId="1" xfId="1" applyFill="1" applyBorder="1" applyAlignment="1">
      <alignment wrapText="1"/>
    </xf>
    <xf numFmtId="0" fontId="3" fillId="0" borderId="0" xfId="1" applyBorder="1" applyAlignment="1">
      <alignment wrapText="1"/>
    </xf>
    <xf numFmtId="0" fontId="11" fillId="0" borderId="1" xfId="0" applyFont="1" applyBorder="1"/>
    <xf numFmtId="0" fontId="11" fillId="0" borderId="0" xfId="0" applyFont="1" applyBorder="1" applyAlignment="1">
      <alignment wrapText="1"/>
    </xf>
    <xf numFmtId="0" fontId="2" fillId="7" borderId="0" xfId="0" applyFont="1" applyFill="1" applyBorder="1" applyAlignment="1">
      <alignment horizontal="right" wrapText="1"/>
    </xf>
    <xf numFmtId="0" fontId="2" fillId="9" borderId="0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0" fillId="5" borderId="1" xfId="0" applyFill="1" applyBorder="1"/>
    <xf numFmtId="0" fontId="2" fillId="0" borderId="3" xfId="0" applyFont="1" applyBorder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29-11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23" Type="http://schemas.openxmlformats.org/officeDocument/2006/relationships/hyperlink" Target="mailto:mcasal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hyperlink" Target="mailto:samuelgarcia@GMAIL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7"/>
  <sheetViews>
    <sheetView topLeftCell="A343" workbookViewId="0">
      <selection activeCell="E361" sqref="E361:H367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651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271</v>
      </c>
    </row>
    <row r="2" spans="1:9" ht="15.75" thickBot="1" x14ac:dyDescent="0.3">
      <c r="A2" s="61" t="s">
        <v>646</v>
      </c>
      <c r="C2" s="1" t="s">
        <v>647</v>
      </c>
      <c r="D2" s="1" t="s">
        <v>648</v>
      </c>
      <c r="E2" s="1" t="s">
        <v>56</v>
      </c>
      <c r="F2" s="2">
        <v>608014652</v>
      </c>
      <c r="G2" s="11"/>
      <c r="H2" s="11"/>
      <c r="I2" s="58"/>
    </row>
    <row r="3" spans="1:9" ht="15.75" thickBot="1" x14ac:dyDescent="0.3">
      <c r="A3" s="59" t="s">
        <v>360</v>
      </c>
      <c r="B3">
        <v>123</v>
      </c>
      <c r="C3" s="1" t="s">
        <v>358</v>
      </c>
      <c r="D3" s="1" t="s">
        <v>359</v>
      </c>
      <c r="E3" s="1" t="s">
        <v>3</v>
      </c>
      <c r="F3" s="2">
        <v>639488665</v>
      </c>
      <c r="G3" s="11"/>
      <c r="H3" s="11"/>
    </row>
    <row r="4" spans="1:9" ht="15.75" thickBot="1" x14ac:dyDescent="0.3">
      <c r="A4" s="1" t="s">
        <v>400</v>
      </c>
      <c r="B4">
        <v>139</v>
      </c>
      <c r="C4" s="1" t="s">
        <v>358</v>
      </c>
      <c r="D4" s="1" t="s">
        <v>359</v>
      </c>
      <c r="E4" s="1" t="s">
        <v>3</v>
      </c>
      <c r="F4" s="2">
        <v>639488665</v>
      </c>
      <c r="G4" s="11"/>
      <c r="H4" s="11"/>
    </row>
    <row r="5" spans="1:9" ht="15.75" thickBot="1" x14ac:dyDescent="0.3">
      <c r="A5" s="33" t="s">
        <v>611</v>
      </c>
      <c r="B5">
        <v>139</v>
      </c>
      <c r="C5" s="1" t="s">
        <v>358</v>
      </c>
      <c r="D5" s="1" t="s">
        <v>359</v>
      </c>
      <c r="E5" s="1" t="s">
        <v>3</v>
      </c>
      <c r="F5" s="2">
        <v>639488665</v>
      </c>
      <c r="G5" s="11"/>
      <c r="H5" s="11"/>
    </row>
    <row r="6" spans="1:9" ht="15.75" thickBot="1" x14ac:dyDescent="0.3">
      <c r="A6" s="1" t="s">
        <v>108</v>
      </c>
      <c r="B6">
        <v>38</v>
      </c>
      <c r="C6" s="1" t="s">
        <v>106</v>
      </c>
      <c r="D6" s="1" t="s">
        <v>107</v>
      </c>
      <c r="E6" s="1" t="s">
        <v>28</v>
      </c>
      <c r="F6" s="59"/>
      <c r="G6" s="59"/>
      <c r="H6" s="59"/>
    </row>
    <row r="7" spans="1:9" ht="15.75" thickBot="1" x14ac:dyDescent="0.3">
      <c r="A7" s="59" t="s">
        <v>331</v>
      </c>
      <c r="B7">
        <v>112</v>
      </c>
      <c r="C7" s="1" t="s">
        <v>106</v>
      </c>
      <c r="D7" s="1" t="s">
        <v>330</v>
      </c>
      <c r="E7" s="1" t="s">
        <v>3</v>
      </c>
      <c r="F7" s="2">
        <v>649071750</v>
      </c>
      <c r="G7" s="11"/>
      <c r="H7" s="11"/>
    </row>
    <row r="8" spans="1:9" ht="15.75" thickBot="1" x14ac:dyDescent="0.3">
      <c r="A8" s="1" t="s">
        <v>697</v>
      </c>
      <c r="B8" s="58">
        <v>38</v>
      </c>
      <c r="C8" s="1" t="s">
        <v>106</v>
      </c>
      <c r="D8" s="1" t="s">
        <v>107</v>
      </c>
      <c r="E8" s="1" t="s">
        <v>28</v>
      </c>
      <c r="F8" s="59"/>
      <c r="G8" s="11"/>
      <c r="H8" s="11"/>
    </row>
    <row r="9" spans="1:9" ht="15.75" thickBot="1" x14ac:dyDescent="0.3">
      <c r="A9" s="59" t="s">
        <v>15</v>
      </c>
      <c r="B9">
        <v>5</v>
      </c>
      <c r="C9" s="1" t="s">
        <v>13</v>
      </c>
      <c r="D9" s="1" t="s">
        <v>14</v>
      </c>
      <c r="E9" s="1" t="s">
        <v>3</v>
      </c>
      <c r="F9" s="2">
        <v>680787810</v>
      </c>
      <c r="G9" s="59"/>
      <c r="H9" s="59"/>
    </row>
    <row r="10" spans="1:9" ht="15.75" thickBot="1" x14ac:dyDescent="0.3">
      <c r="A10" s="1" t="s">
        <v>61</v>
      </c>
      <c r="B10">
        <v>21</v>
      </c>
      <c r="C10" s="1" t="s">
        <v>13</v>
      </c>
      <c r="D10" s="1" t="s">
        <v>60</v>
      </c>
      <c r="E10" s="1" t="s">
        <v>28</v>
      </c>
      <c r="F10" s="59" t="s">
        <v>62</v>
      </c>
      <c r="G10" s="59"/>
      <c r="H10" s="59"/>
    </row>
    <row r="11" spans="1:9" ht="15.75" thickBot="1" x14ac:dyDescent="0.3">
      <c r="A11" s="1" t="s">
        <v>187</v>
      </c>
      <c r="B11">
        <v>70</v>
      </c>
      <c r="C11" s="1" t="s">
        <v>185</v>
      </c>
      <c r="D11" s="1" t="s">
        <v>186</v>
      </c>
      <c r="E11" s="1" t="s">
        <v>28</v>
      </c>
      <c r="F11" s="2">
        <v>657827153</v>
      </c>
      <c r="G11" s="59"/>
      <c r="H11" s="59"/>
    </row>
    <row r="12" spans="1:9" ht="15.75" thickBot="1" x14ac:dyDescent="0.3">
      <c r="A12" s="59" t="s">
        <v>421</v>
      </c>
      <c r="B12">
        <v>148</v>
      </c>
      <c r="C12" s="1" t="s">
        <v>419</v>
      </c>
      <c r="D12" s="1" t="s">
        <v>420</v>
      </c>
      <c r="E12" s="1" t="s">
        <v>28</v>
      </c>
      <c r="F12" s="2">
        <v>618816403</v>
      </c>
      <c r="G12" s="11"/>
      <c r="H12" s="11"/>
    </row>
    <row r="13" spans="1:9" ht="15.75" thickBot="1" x14ac:dyDescent="0.3">
      <c r="A13" s="1" t="s">
        <v>421</v>
      </c>
      <c r="B13" s="20">
        <v>221</v>
      </c>
      <c r="C13" s="1" t="s">
        <v>419</v>
      </c>
      <c r="D13" s="1" t="s">
        <v>581</v>
      </c>
      <c r="E13" s="1" t="s">
        <v>28</v>
      </c>
      <c r="F13" s="2">
        <v>618816403</v>
      </c>
      <c r="G13" s="11"/>
      <c r="H13" s="11"/>
    </row>
    <row r="14" spans="1:9" ht="15.75" thickBot="1" x14ac:dyDescent="0.3">
      <c r="A14" s="60" t="s">
        <v>596</v>
      </c>
      <c r="B14" s="20">
        <v>221</v>
      </c>
      <c r="C14" s="1" t="s">
        <v>419</v>
      </c>
      <c r="D14" s="1" t="s">
        <v>581</v>
      </c>
      <c r="E14" s="1" t="s">
        <v>28</v>
      </c>
      <c r="F14" s="2">
        <v>618816403</v>
      </c>
      <c r="G14" s="11"/>
      <c r="H14" s="11"/>
    </row>
    <row r="15" spans="1:9" ht="15.75" thickBot="1" x14ac:dyDescent="0.3">
      <c r="A15" s="1" t="s">
        <v>494</v>
      </c>
      <c r="B15">
        <v>181</v>
      </c>
      <c r="C15" s="1" t="s">
        <v>492</v>
      </c>
      <c r="D15" s="1" t="s">
        <v>493</v>
      </c>
      <c r="E15" s="1" t="s">
        <v>3</v>
      </c>
      <c r="F15" s="2">
        <v>645899662</v>
      </c>
      <c r="G15" s="11"/>
      <c r="H15" s="11"/>
    </row>
    <row r="16" spans="1:9" ht="15.75" thickBot="1" x14ac:dyDescent="0.3">
      <c r="A16" s="1" t="s">
        <v>122</v>
      </c>
      <c r="B16">
        <v>44</v>
      </c>
      <c r="C16" s="1" t="s">
        <v>120</v>
      </c>
      <c r="D16" s="1" t="s">
        <v>121</v>
      </c>
      <c r="E16" s="1" t="s">
        <v>610</v>
      </c>
      <c r="F16" s="2">
        <v>628524807</v>
      </c>
      <c r="G16" s="59"/>
      <c r="H16" s="59"/>
    </row>
    <row r="17" spans="1:9" ht="15.75" thickBot="1" x14ac:dyDescent="0.3">
      <c r="A17" s="1" t="s">
        <v>357</v>
      </c>
      <c r="B17">
        <v>122</v>
      </c>
      <c r="C17" s="1" t="s">
        <v>355</v>
      </c>
      <c r="D17" s="1" t="s">
        <v>356</v>
      </c>
      <c r="E17" s="1" t="s">
        <v>3</v>
      </c>
      <c r="F17" s="59"/>
      <c r="G17" s="11"/>
      <c r="H17" s="11"/>
    </row>
    <row r="18" spans="1:9" ht="15.75" thickBot="1" x14ac:dyDescent="0.3">
      <c r="A18" s="59" t="s">
        <v>357</v>
      </c>
      <c r="B18" s="13">
        <v>158</v>
      </c>
      <c r="C18" s="1" t="s">
        <v>355</v>
      </c>
      <c r="D18" s="1" t="s">
        <v>441</v>
      </c>
      <c r="E18" s="1" t="s">
        <v>3</v>
      </c>
      <c r="F18" s="1"/>
      <c r="G18" s="11"/>
      <c r="H18" s="11"/>
    </row>
    <row r="19" spans="1:9" ht="15.75" thickBot="1" x14ac:dyDescent="0.3">
      <c r="A19" s="1" t="s">
        <v>542</v>
      </c>
      <c r="B19" s="58">
        <v>203</v>
      </c>
      <c r="C19" s="1" t="s">
        <v>355</v>
      </c>
      <c r="D19" s="1" t="s">
        <v>541</v>
      </c>
      <c r="E19" s="1" t="s">
        <v>56</v>
      </c>
      <c r="F19" s="2">
        <v>699332063</v>
      </c>
      <c r="G19" s="11"/>
      <c r="H19" s="59"/>
    </row>
    <row r="20" spans="1:9" ht="15.75" thickBot="1" x14ac:dyDescent="0.3">
      <c r="A20" s="41" t="s">
        <v>576</v>
      </c>
      <c r="B20" s="20">
        <v>224</v>
      </c>
      <c r="C20" s="41" t="s">
        <v>585</v>
      </c>
      <c r="D20" s="41" t="s">
        <v>586</v>
      </c>
      <c r="E20" s="41" t="s">
        <v>28</v>
      </c>
      <c r="F20" s="42">
        <v>638201737</v>
      </c>
      <c r="G20" s="11"/>
      <c r="H20" s="11"/>
      <c r="I20" s="58"/>
    </row>
    <row r="21" spans="1:9" ht="15.75" thickBot="1" x14ac:dyDescent="0.3">
      <c r="A21" s="3" t="s">
        <v>576</v>
      </c>
      <c r="B21" s="8">
        <v>226</v>
      </c>
      <c r="C21" s="3" t="s">
        <v>585</v>
      </c>
      <c r="D21" s="3" t="s">
        <v>586</v>
      </c>
      <c r="E21" s="3" t="s">
        <v>28</v>
      </c>
      <c r="F21" s="12">
        <v>638201737</v>
      </c>
      <c r="G21" s="11"/>
      <c r="H21" s="11"/>
    </row>
    <row r="22" spans="1:9" ht="15.75" thickBot="1" x14ac:dyDescent="0.3">
      <c r="A22" s="59" t="s">
        <v>624</v>
      </c>
      <c r="B22" s="20">
        <v>224</v>
      </c>
      <c r="C22" s="41" t="s">
        <v>585</v>
      </c>
      <c r="D22" s="41" t="s">
        <v>586</v>
      </c>
      <c r="E22" s="41" t="s">
        <v>28</v>
      </c>
      <c r="F22" s="42">
        <v>638201737</v>
      </c>
      <c r="G22" s="11"/>
      <c r="H22" s="11"/>
    </row>
    <row r="23" spans="1:9" ht="15.75" thickBot="1" x14ac:dyDescent="0.3">
      <c r="A23" s="1" t="s">
        <v>52</v>
      </c>
      <c r="B23">
        <v>18</v>
      </c>
      <c r="C23" s="1" t="s">
        <v>50</v>
      </c>
      <c r="D23" s="1" t="s">
        <v>51</v>
      </c>
      <c r="E23" s="1" t="s">
        <v>28</v>
      </c>
      <c r="F23" s="59"/>
      <c r="G23" s="59"/>
      <c r="H23" s="59"/>
    </row>
    <row r="24" spans="1:9" ht="15.75" thickBot="1" x14ac:dyDescent="0.3">
      <c r="A24" s="1" t="s">
        <v>763</v>
      </c>
      <c r="B24" s="58"/>
      <c r="C24" s="1" t="s">
        <v>761</v>
      </c>
      <c r="D24" s="1" t="s">
        <v>762</v>
      </c>
      <c r="E24" s="1" t="s">
        <v>56</v>
      </c>
      <c r="F24" s="2">
        <v>629618289</v>
      </c>
      <c r="G24" s="11"/>
      <c r="H24" s="11"/>
    </row>
    <row r="25" spans="1:9" ht="15.75" thickBot="1" x14ac:dyDescent="0.3">
      <c r="A25" s="59" t="s">
        <v>514</v>
      </c>
      <c r="B25" s="58">
        <v>189</v>
      </c>
      <c r="C25" s="1" t="s">
        <v>512</v>
      </c>
      <c r="D25" s="1" t="s">
        <v>513</v>
      </c>
      <c r="E25" s="1" t="s">
        <v>3</v>
      </c>
      <c r="F25" s="2">
        <v>630936339</v>
      </c>
      <c r="G25" s="11"/>
      <c r="H25" s="11"/>
    </row>
    <row r="26" spans="1:9" ht="15.75" thickBot="1" x14ac:dyDescent="0.3">
      <c r="A26" s="1" t="s">
        <v>179</v>
      </c>
      <c r="B26" s="58">
        <v>67</v>
      </c>
      <c r="C26" s="1" t="s">
        <v>177</v>
      </c>
      <c r="D26" s="1" t="s">
        <v>178</v>
      </c>
      <c r="E26" s="1" t="s">
        <v>56</v>
      </c>
      <c r="F26" s="2">
        <v>618087962</v>
      </c>
      <c r="G26" s="59"/>
      <c r="H26" s="59"/>
    </row>
    <row r="27" spans="1:9" ht="15.75" thickBot="1" x14ac:dyDescent="0.3">
      <c r="A27" s="1" t="s">
        <v>160</v>
      </c>
      <c r="B27" s="58">
        <v>60</v>
      </c>
      <c r="C27" s="1" t="s">
        <v>158</v>
      </c>
      <c r="D27" s="1" t="s">
        <v>159</v>
      </c>
      <c r="E27" s="1" t="s">
        <v>3</v>
      </c>
      <c r="F27" s="59"/>
      <c r="G27" s="59"/>
      <c r="H27" s="59"/>
    </row>
    <row r="28" spans="1:9" ht="15.75" thickBot="1" x14ac:dyDescent="0.3">
      <c r="A28" s="1" t="s">
        <v>160</v>
      </c>
      <c r="B28" s="58">
        <v>61</v>
      </c>
      <c r="C28" s="1" t="s">
        <v>158</v>
      </c>
      <c r="D28" s="1" t="s">
        <v>159</v>
      </c>
      <c r="E28" s="1" t="s">
        <v>3</v>
      </c>
      <c r="F28" s="1"/>
      <c r="G28" s="59"/>
      <c r="H28" s="1"/>
      <c r="I28" s="58"/>
    </row>
    <row r="29" spans="1:9" ht="15.75" thickBot="1" x14ac:dyDescent="0.3">
      <c r="A29" s="1" t="s">
        <v>160</v>
      </c>
      <c r="B29" s="58">
        <v>161</v>
      </c>
      <c r="C29" s="1" t="s">
        <v>445</v>
      </c>
      <c r="D29" s="1" t="s">
        <v>446</v>
      </c>
      <c r="E29" s="1" t="s">
        <v>3</v>
      </c>
      <c r="F29" s="59"/>
      <c r="G29" s="11"/>
      <c r="H29" s="11"/>
    </row>
    <row r="30" spans="1:9" ht="15.75" thickBot="1" x14ac:dyDescent="0.3">
      <c r="A30" s="61" t="s">
        <v>637</v>
      </c>
      <c r="B30">
        <v>60</v>
      </c>
      <c r="C30" s="1" t="s">
        <v>158</v>
      </c>
      <c r="D30" s="1" t="s">
        <v>159</v>
      </c>
      <c r="E30" s="1" t="s">
        <v>3</v>
      </c>
      <c r="F30" s="59"/>
      <c r="G30" s="11"/>
      <c r="H30" s="11"/>
    </row>
    <row r="31" spans="1:9" ht="15.75" thickBot="1" x14ac:dyDescent="0.3">
      <c r="A31" s="1" t="s">
        <v>652</v>
      </c>
      <c r="B31">
        <v>60</v>
      </c>
      <c r="C31" s="1" t="s">
        <v>158</v>
      </c>
      <c r="D31" s="1" t="s">
        <v>159</v>
      </c>
      <c r="E31" s="1" t="s">
        <v>3</v>
      </c>
      <c r="F31" s="1"/>
      <c r="G31" s="11"/>
      <c r="H31" s="11"/>
      <c r="I31" s="58"/>
    </row>
    <row r="32" spans="1:9" ht="15.75" thickBot="1" x14ac:dyDescent="0.3">
      <c r="A32" s="1" t="s">
        <v>230</v>
      </c>
      <c r="B32">
        <v>86</v>
      </c>
      <c r="C32" s="1" t="s">
        <v>228</v>
      </c>
      <c r="D32" s="1" t="s">
        <v>229</v>
      </c>
      <c r="E32" s="1" t="s">
        <v>56</v>
      </c>
      <c r="F32" s="2">
        <v>635941649</v>
      </c>
      <c r="G32" s="59"/>
      <c r="H32" s="1"/>
    </row>
    <row r="33" spans="1:9" ht="15.75" thickBot="1" x14ac:dyDescent="0.3">
      <c r="A33" s="1" t="s">
        <v>392</v>
      </c>
      <c r="B33">
        <v>135</v>
      </c>
      <c r="C33" s="1" t="s">
        <v>390</v>
      </c>
      <c r="D33" s="1" t="s">
        <v>391</v>
      </c>
      <c r="E33" s="1" t="s">
        <v>3</v>
      </c>
      <c r="F33" s="2">
        <v>649264912</v>
      </c>
      <c r="G33" s="11"/>
      <c r="H33" s="11"/>
      <c r="I33" s="58"/>
    </row>
    <row r="34" spans="1:9" ht="15.75" thickBot="1" x14ac:dyDescent="0.3">
      <c r="A34" s="1" t="s">
        <v>392</v>
      </c>
      <c r="B34">
        <v>140</v>
      </c>
      <c r="C34" s="1" t="s">
        <v>390</v>
      </c>
      <c r="D34" s="1" t="s">
        <v>401</v>
      </c>
      <c r="E34" s="1" t="s">
        <v>3</v>
      </c>
      <c r="F34" s="2">
        <v>649264912</v>
      </c>
      <c r="G34" s="11"/>
      <c r="H34" s="11"/>
    </row>
    <row r="35" spans="1:9" ht="15.75" thickBot="1" x14ac:dyDescent="0.3">
      <c r="A35" s="1" t="s">
        <v>701</v>
      </c>
      <c r="B35" s="66">
        <v>265</v>
      </c>
      <c r="C35" s="1" t="s">
        <v>228</v>
      </c>
      <c r="D35" s="1" t="s">
        <v>708</v>
      </c>
      <c r="E35" s="1" t="s">
        <v>56</v>
      </c>
      <c r="F35" s="2">
        <v>606692463</v>
      </c>
      <c r="G35" s="11"/>
      <c r="H35" s="11"/>
    </row>
    <row r="36" spans="1:9" ht="15.75" thickBot="1" x14ac:dyDescent="0.3">
      <c r="A36" s="41" t="s">
        <v>701</v>
      </c>
      <c r="C36" s="41" t="s">
        <v>228</v>
      </c>
      <c r="D36" s="41" t="s">
        <v>708</v>
      </c>
      <c r="E36" s="41" t="s">
        <v>56</v>
      </c>
      <c r="F36" s="42">
        <v>606692463</v>
      </c>
      <c r="G36" s="11"/>
      <c r="H36" s="11"/>
    </row>
    <row r="37" spans="1:9" ht="15.75" thickBot="1" x14ac:dyDescent="0.3">
      <c r="A37" s="1" t="s">
        <v>387</v>
      </c>
      <c r="B37">
        <v>133</v>
      </c>
      <c r="C37" s="1" t="s">
        <v>385</v>
      </c>
      <c r="D37" s="1" t="s">
        <v>386</v>
      </c>
      <c r="E37" s="59" t="s">
        <v>56</v>
      </c>
      <c r="F37" s="2">
        <v>619523548</v>
      </c>
      <c r="G37" s="11"/>
      <c r="H37" s="11"/>
    </row>
    <row r="38" spans="1:9" ht="15.75" thickBot="1" x14ac:dyDescent="0.3">
      <c r="A38" s="1" t="s">
        <v>387</v>
      </c>
      <c r="B38">
        <v>212</v>
      </c>
      <c r="C38" s="1" t="s">
        <v>385</v>
      </c>
      <c r="D38" s="1" t="s">
        <v>386</v>
      </c>
      <c r="E38" s="1" t="s">
        <v>56</v>
      </c>
      <c r="F38" s="2">
        <v>619523548</v>
      </c>
      <c r="G38" s="11"/>
      <c r="H38" s="11"/>
    </row>
    <row r="39" spans="1:9" ht="15.75" thickBot="1" x14ac:dyDescent="0.3">
      <c r="A39" s="1" t="s">
        <v>190</v>
      </c>
      <c r="B39">
        <v>71</v>
      </c>
      <c r="C39" s="1" t="s">
        <v>188</v>
      </c>
      <c r="D39" s="1" t="s">
        <v>189</v>
      </c>
      <c r="E39" s="1" t="s">
        <v>56</v>
      </c>
      <c r="F39" s="59"/>
      <c r="G39" s="59"/>
      <c r="H39" s="1"/>
    </row>
    <row r="40" spans="1:9" ht="15.75" thickBot="1" x14ac:dyDescent="0.3">
      <c r="A40" s="1" t="s">
        <v>99</v>
      </c>
      <c r="B40">
        <v>35</v>
      </c>
      <c r="C40" s="1" t="s">
        <v>97</v>
      </c>
      <c r="D40" s="1" t="s">
        <v>98</v>
      </c>
      <c r="E40" s="1" t="s">
        <v>56</v>
      </c>
      <c r="F40" s="2">
        <v>656689717</v>
      </c>
      <c r="G40" s="59"/>
      <c r="H40" s="59"/>
    </row>
    <row r="41" spans="1:9" ht="15.75" thickBot="1" x14ac:dyDescent="0.3">
      <c r="A41" s="1" t="s">
        <v>124</v>
      </c>
      <c r="B41">
        <v>45</v>
      </c>
      <c r="C41" s="1" t="s">
        <v>97</v>
      </c>
      <c r="D41" s="1" t="s">
        <v>123</v>
      </c>
      <c r="E41" s="1" t="s">
        <v>3</v>
      </c>
      <c r="F41" s="59"/>
      <c r="G41" s="1"/>
      <c r="H41" s="1"/>
    </row>
    <row r="42" spans="1:9" ht="15.75" thickBot="1" x14ac:dyDescent="0.3">
      <c r="A42" s="1" t="s">
        <v>305</v>
      </c>
      <c r="B42">
        <v>104</v>
      </c>
      <c r="C42" s="1" t="s">
        <v>97</v>
      </c>
      <c r="D42" s="1" t="s">
        <v>304</v>
      </c>
      <c r="E42" s="1" t="s">
        <v>28</v>
      </c>
      <c r="F42" s="2">
        <v>620143875</v>
      </c>
      <c r="G42" s="11"/>
      <c r="H42" s="11"/>
    </row>
    <row r="43" spans="1:9" ht="15.75" thickBot="1" x14ac:dyDescent="0.3">
      <c r="A43" s="1" t="s">
        <v>534</v>
      </c>
      <c r="B43" s="58">
        <v>200</v>
      </c>
      <c r="C43" s="1" t="s">
        <v>532</v>
      </c>
      <c r="D43" s="1" t="s">
        <v>533</v>
      </c>
      <c r="E43" s="1" t="s">
        <v>28</v>
      </c>
      <c r="F43" s="2">
        <v>626505408</v>
      </c>
      <c r="G43" s="11"/>
      <c r="H43" s="59"/>
    </row>
    <row r="44" spans="1:9" ht="15.75" thickBot="1" x14ac:dyDescent="0.3">
      <c r="A44" s="1" t="s">
        <v>735</v>
      </c>
      <c r="B44">
        <v>104</v>
      </c>
      <c r="C44" s="1" t="s">
        <v>97</v>
      </c>
      <c r="D44" s="1" t="s">
        <v>304</v>
      </c>
      <c r="E44" s="1" t="s">
        <v>28</v>
      </c>
      <c r="F44" s="2">
        <v>620143875</v>
      </c>
      <c r="G44" s="11"/>
      <c r="H44" s="11"/>
    </row>
    <row r="45" spans="1:9" ht="15.75" thickBot="1" x14ac:dyDescent="0.3">
      <c r="A45" s="1" t="s">
        <v>175</v>
      </c>
      <c r="B45">
        <v>66</v>
      </c>
      <c r="C45" s="1" t="s">
        <v>173</v>
      </c>
      <c r="D45" s="1" t="s">
        <v>174</v>
      </c>
      <c r="E45" s="59" t="s">
        <v>56</v>
      </c>
      <c r="F45" s="59" t="s">
        <v>176</v>
      </c>
      <c r="G45" s="59"/>
      <c r="H45" s="59"/>
    </row>
    <row r="46" spans="1:9" ht="15.75" thickBot="1" x14ac:dyDescent="0.3">
      <c r="A46" s="1" t="s">
        <v>478</v>
      </c>
      <c r="B46">
        <v>175</v>
      </c>
      <c r="C46" s="1" t="s">
        <v>476</v>
      </c>
      <c r="D46" s="1" t="s">
        <v>477</v>
      </c>
      <c r="E46" s="59" t="s">
        <v>3</v>
      </c>
      <c r="F46" s="1"/>
      <c r="G46" s="11"/>
      <c r="H46" s="11"/>
    </row>
    <row r="47" spans="1:9" ht="15.75" thickBot="1" x14ac:dyDescent="0.3">
      <c r="A47" s="1" t="s">
        <v>472</v>
      </c>
      <c r="B47" s="58">
        <v>173</v>
      </c>
      <c r="C47" s="1" t="s">
        <v>470</v>
      </c>
      <c r="D47" s="1" t="s">
        <v>471</v>
      </c>
      <c r="E47" s="59" t="s">
        <v>3</v>
      </c>
      <c r="F47" s="59"/>
      <c r="G47" s="11"/>
      <c r="H47" s="11"/>
    </row>
    <row r="48" spans="1:9" ht="15.75" thickBot="1" x14ac:dyDescent="0.3">
      <c r="A48" s="1" t="s">
        <v>74</v>
      </c>
      <c r="B48" s="13">
        <v>25</v>
      </c>
      <c r="C48" s="1" t="s">
        <v>72</v>
      </c>
      <c r="D48" s="1" t="s">
        <v>73</v>
      </c>
      <c r="E48" s="1" t="s">
        <v>3</v>
      </c>
      <c r="F48" s="2">
        <v>661148230</v>
      </c>
      <c r="G48" s="1"/>
      <c r="H48" s="1"/>
    </row>
    <row r="49" spans="1:9" ht="15.75" thickBot="1" x14ac:dyDescent="0.3">
      <c r="A49" s="1" t="s">
        <v>74</v>
      </c>
      <c r="B49" s="13">
        <v>28</v>
      </c>
      <c r="C49" s="1" t="s">
        <v>72</v>
      </c>
      <c r="D49" s="1" t="s">
        <v>73</v>
      </c>
      <c r="E49" s="1" t="s">
        <v>3</v>
      </c>
      <c r="F49" s="2">
        <v>661148230</v>
      </c>
      <c r="G49" s="1"/>
      <c r="H49" s="1"/>
    </row>
    <row r="50" spans="1:9" ht="27" thickBot="1" x14ac:dyDescent="0.3">
      <c r="A50" s="1" t="s">
        <v>327</v>
      </c>
      <c r="B50">
        <v>111</v>
      </c>
      <c r="C50" s="1" t="s">
        <v>328</v>
      </c>
      <c r="D50" s="1" t="s">
        <v>329</v>
      </c>
      <c r="E50" s="1" t="s">
        <v>56</v>
      </c>
      <c r="F50" s="2">
        <v>600336483</v>
      </c>
      <c r="G50" s="11"/>
      <c r="H50" s="11"/>
    </row>
    <row r="51" spans="1:9" ht="15.75" thickBot="1" x14ac:dyDescent="0.3">
      <c r="A51" s="59" t="s">
        <v>368</v>
      </c>
      <c r="B51" s="58">
        <v>126</v>
      </c>
      <c r="C51" s="59" t="s">
        <v>366</v>
      </c>
      <c r="D51" s="59" t="s">
        <v>367</v>
      </c>
      <c r="E51" s="6" t="s">
        <v>28</v>
      </c>
      <c r="F51" s="59"/>
      <c r="G51" s="11"/>
      <c r="H51" s="11"/>
    </row>
    <row r="52" spans="1:9" ht="15.75" thickBot="1" x14ac:dyDescent="0.3">
      <c r="A52" s="1" t="s">
        <v>368</v>
      </c>
      <c r="B52" s="58">
        <v>149</v>
      </c>
      <c r="C52" s="1" t="s">
        <v>366</v>
      </c>
      <c r="D52" s="1" t="s">
        <v>367</v>
      </c>
      <c r="E52" s="6" t="s">
        <v>28</v>
      </c>
      <c r="F52" s="59"/>
      <c r="G52" s="11"/>
      <c r="H52" s="11"/>
    </row>
    <row r="53" spans="1:9" ht="15.75" thickBot="1" x14ac:dyDescent="0.3">
      <c r="A53" s="1" t="s">
        <v>368</v>
      </c>
      <c r="B53">
        <v>167</v>
      </c>
      <c r="C53" s="1" t="s">
        <v>366</v>
      </c>
      <c r="D53" s="1" t="s">
        <v>367</v>
      </c>
      <c r="E53" s="6" t="s">
        <v>28</v>
      </c>
      <c r="F53" s="59"/>
      <c r="G53" s="11"/>
      <c r="H53" s="11"/>
    </row>
    <row r="54" spans="1:9" ht="15.75" thickBot="1" x14ac:dyDescent="0.3">
      <c r="A54" s="1" t="s">
        <v>59</v>
      </c>
      <c r="B54" s="58">
        <v>20</v>
      </c>
      <c r="C54" s="1" t="s">
        <v>57</v>
      </c>
      <c r="D54" s="1" t="s">
        <v>58</v>
      </c>
      <c r="E54" s="1" t="s">
        <v>56</v>
      </c>
      <c r="F54" s="59"/>
      <c r="G54" s="59"/>
      <c r="H54" s="59"/>
      <c r="I54" s="58"/>
    </row>
    <row r="55" spans="1:9" ht="15.75" thickBot="1" x14ac:dyDescent="0.3">
      <c r="A55" s="1" t="s">
        <v>138</v>
      </c>
      <c r="B55" s="13">
        <v>51</v>
      </c>
      <c r="C55" s="1" t="s">
        <v>57</v>
      </c>
      <c r="D55" s="1" t="s">
        <v>137</v>
      </c>
      <c r="E55" s="1" t="s">
        <v>3</v>
      </c>
      <c r="F55" s="59"/>
      <c r="G55" s="59"/>
      <c r="H55" s="59"/>
    </row>
    <row r="56" spans="1:9" ht="15.75" thickBot="1" x14ac:dyDescent="0.3">
      <c r="A56" s="60" t="s">
        <v>567</v>
      </c>
      <c r="B56" s="58">
        <v>219</v>
      </c>
      <c r="C56" s="39" t="s">
        <v>57</v>
      </c>
      <c r="D56" s="39" t="s">
        <v>58</v>
      </c>
      <c r="E56" s="61" t="s">
        <v>56</v>
      </c>
      <c r="F56" s="11"/>
      <c r="G56" s="11"/>
      <c r="H56" s="11"/>
    </row>
    <row r="57" spans="1:9" ht="15.75" thickBot="1" x14ac:dyDescent="0.3">
      <c r="A57" s="1" t="s">
        <v>638</v>
      </c>
      <c r="B57" s="58"/>
      <c r="C57" s="1" t="s">
        <v>57</v>
      </c>
      <c r="D57" s="1" t="s">
        <v>639</v>
      </c>
      <c r="E57" s="1" t="s">
        <v>28</v>
      </c>
      <c r="F57" s="2">
        <v>618292754</v>
      </c>
      <c r="G57" s="11"/>
      <c r="H57" s="11"/>
    </row>
    <row r="58" spans="1:9" s="7" customFormat="1" ht="15.75" thickBot="1" x14ac:dyDescent="0.3">
      <c r="A58" s="1" t="s">
        <v>130</v>
      </c>
      <c r="B58">
        <v>47</v>
      </c>
      <c r="C58" s="1" t="s">
        <v>128</v>
      </c>
      <c r="D58" s="1" t="s">
        <v>129</v>
      </c>
      <c r="E58" s="1" t="s">
        <v>3</v>
      </c>
      <c r="F58" s="2">
        <v>981522200</v>
      </c>
      <c r="G58" s="59"/>
      <c r="H58" s="1"/>
      <c r="I58" s="11"/>
    </row>
    <row r="59" spans="1:9" ht="15.75" thickBot="1" x14ac:dyDescent="0.3">
      <c r="A59" s="1" t="s">
        <v>322</v>
      </c>
      <c r="B59">
        <v>110</v>
      </c>
      <c r="C59" s="1" t="s">
        <v>128</v>
      </c>
      <c r="D59" s="1" t="s">
        <v>321</v>
      </c>
      <c r="E59" s="1" t="s">
        <v>56</v>
      </c>
      <c r="F59" s="2">
        <v>605652435</v>
      </c>
      <c r="G59" s="11"/>
      <c r="H59" s="11"/>
    </row>
    <row r="60" spans="1:9" ht="15.75" thickBot="1" x14ac:dyDescent="0.3">
      <c r="A60" s="59" t="s">
        <v>2</v>
      </c>
      <c r="B60">
        <v>1</v>
      </c>
      <c r="C60" s="1" t="s">
        <v>0</v>
      </c>
      <c r="D60" s="1" t="s">
        <v>1</v>
      </c>
      <c r="E60" s="1" t="s">
        <v>3</v>
      </c>
      <c r="F60" s="2">
        <v>619046890</v>
      </c>
      <c r="G60" s="59"/>
      <c r="H60" s="59"/>
      <c r="I60" s="13"/>
    </row>
    <row r="61" spans="1:9" s="23" customFormat="1" ht="15.75" thickBot="1" x14ac:dyDescent="0.3">
      <c r="A61" s="1" t="s">
        <v>110</v>
      </c>
      <c r="B61">
        <v>40</v>
      </c>
      <c r="C61" s="1" t="s">
        <v>0</v>
      </c>
      <c r="D61" s="1" t="s">
        <v>109</v>
      </c>
      <c r="E61" s="1" t="s">
        <v>56</v>
      </c>
      <c r="F61" s="2">
        <v>627970450</v>
      </c>
      <c r="G61" s="59"/>
      <c r="H61" s="59"/>
      <c r="I61"/>
    </row>
    <row r="62" spans="1:9" ht="15.75" thickBot="1" x14ac:dyDescent="0.3">
      <c r="A62" s="1" t="s">
        <v>297</v>
      </c>
      <c r="B62">
        <v>101</v>
      </c>
      <c r="C62" s="1" t="s">
        <v>0</v>
      </c>
      <c r="D62" s="1" t="s">
        <v>296</v>
      </c>
      <c r="E62" s="1" t="s">
        <v>56</v>
      </c>
      <c r="F62" s="2">
        <v>981522447</v>
      </c>
      <c r="G62" s="11"/>
      <c r="H62" s="11"/>
    </row>
    <row r="63" spans="1:9" ht="15.75" thickBot="1" x14ac:dyDescent="0.3">
      <c r="A63" s="1" t="s">
        <v>399</v>
      </c>
      <c r="B63">
        <v>138</v>
      </c>
      <c r="C63" s="1" t="s">
        <v>0</v>
      </c>
      <c r="D63" s="1" t="s">
        <v>398</v>
      </c>
      <c r="E63" s="59" t="s">
        <v>3</v>
      </c>
      <c r="F63" s="2">
        <v>653904661</v>
      </c>
      <c r="G63" s="11"/>
      <c r="H63" s="11"/>
    </row>
    <row r="64" spans="1:9" ht="15.75" thickBot="1" x14ac:dyDescent="0.3">
      <c r="A64" s="59" t="s">
        <v>416</v>
      </c>
      <c r="B64">
        <v>146</v>
      </c>
      <c r="C64" s="1" t="s">
        <v>0</v>
      </c>
      <c r="D64" s="1" t="s">
        <v>415</v>
      </c>
      <c r="E64" s="1" t="s">
        <v>56</v>
      </c>
      <c r="F64" s="59"/>
      <c r="G64" s="11"/>
      <c r="H64" s="11"/>
    </row>
    <row r="65" spans="1:9" ht="15.75" thickBot="1" x14ac:dyDescent="0.3">
      <c r="A65" s="1" t="s">
        <v>443</v>
      </c>
      <c r="B65" s="58">
        <v>159</v>
      </c>
      <c r="C65" s="1" t="s">
        <v>0</v>
      </c>
      <c r="D65" s="1" t="s">
        <v>442</v>
      </c>
      <c r="E65" s="1" t="s">
        <v>3</v>
      </c>
      <c r="F65" s="2">
        <v>654121916</v>
      </c>
      <c r="G65" s="11"/>
      <c r="H65" s="11"/>
    </row>
    <row r="66" spans="1:9" ht="15.75" thickBot="1" x14ac:dyDescent="0.3">
      <c r="A66" s="59" t="s">
        <v>399</v>
      </c>
      <c r="B66">
        <v>170</v>
      </c>
      <c r="C66" s="1" t="s">
        <v>465</v>
      </c>
      <c r="D66" s="1" t="s">
        <v>466</v>
      </c>
      <c r="E66" s="1" t="s">
        <v>3</v>
      </c>
      <c r="F66" s="2">
        <v>653904661</v>
      </c>
      <c r="G66" s="11"/>
      <c r="H66" s="11"/>
    </row>
    <row r="67" spans="1:9" ht="15.75" thickBot="1" x14ac:dyDescent="0.3">
      <c r="A67" s="59" t="s">
        <v>557</v>
      </c>
      <c r="B67" s="58">
        <v>210</v>
      </c>
      <c r="C67" s="59" t="s">
        <v>0</v>
      </c>
      <c r="D67" s="59" t="s">
        <v>556</v>
      </c>
      <c r="E67" s="59" t="s">
        <v>28</v>
      </c>
      <c r="F67" s="2">
        <v>652807382</v>
      </c>
      <c r="G67" s="11"/>
      <c r="H67" s="11"/>
    </row>
    <row r="68" spans="1:9" ht="15.75" thickBot="1" x14ac:dyDescent="0.3">
      <c r="A68" s="61" t="s">
        <v>593</v>
      </c>
      <c r="B68" s="58">
        <v>146</v>
      </c>
      <c r="C68" s="59" t="s">
        <v>0</v>
      </c>
      <c r="D68" s="59" t="s">
        <v>415</v>
      </c>
      <c r="E68" s="59" t="s">
        <v>56</v>
      </c>
      <c r="F68" s="8"/>
      <c r="G68" s="11"/>
      <c r="H68" s="11"/>
      <c r="I68" s="58"/>
    </row>
    <row r="69" spans="1:9" ht="15.75" thickBot="1" x14ac:dyDescent="0.3">
      <c r="A69" s="50" t="s">
        <v>625</v>
      </c>
      <c r="B69" s="58"/>
      <c r="C69" s="40" t="s">
        <v>0</v>
      </c>
      <c r="D69" s="40" t="s">
        <v>415</v>
      </c>
      <c r="E69" s="40" t="s">
        <v>56</v>
      </c>
      <c r="F69" s="40"/>
      <c r="G69" s="11"/>
      <c r="H69" s="11"/>
      <c r="I69" s="58"/>
    </row>
    <row r="70" spans="1:9" ht="15.75" thickBot="1" x14ac:dyDescent="0.3">
      <c r="A70" s="1" t="s">
        <v>696</v>
      </c>
      <c r="B70">
        <v>101</v>
      </c>
      <c r="C70" s="1" t="s">
        <v>0</v>
      </c>
      <c r="D70" s="1" t="s">
        <v>296</v>
      </c>
      <c r="E70" s="1" t="s">
        <v>56</v>
      </c>
      <c r="F70" s="2">
        <v>981522447</v>
      </c>
      <c r="G70" s="11"/>
      <c r="H70" s="11"/>
    </row>
    <row r="71" spans="1:9" ht="15.75" thickBot="1" x14ac:dyDescent="0.3">
      <c r="A71" s="60" t="s">
        <v>709</v>
      </c>
      <c r="B71">
        <v>101</v>
      </c>
      <c r="C71" s="1" t="s">
        <v>0</v>
      </c>
      <c r="D71" s="1" t="s">
        <v>296</v>
      </c>
      <c r="E71" s="1" t="s">
        <v>56</v>
      </c>
      <c r="F71" s="2">
        <v>981522447</v>
      </c>
      <c r="G71" s="11"/>
      <c r="H71" s="11"/>
    </row>
    <row r="72" spans="1:9" ht="15.75" thickBot="1" x14ac:dyDescent="0.3">
      <c r="A72" s="60" t="s">
        <v>736</v>
      </c>
      <c r="B72">
        <v>159</v>
      </c>
      <c r="C72" s="1" t="s">
        <v>0</v>
      </c>
      <c r="D72" s="1" t="s">
        <v>442</v>
      </c>
      <c r="E72" s="1" t="s">
        <v>3</v>
      </c>
      <c r="F72" s="2">
        <v>654121916</v>
      </c>
      <c r="G72" s="11"/>
      <c r="H72" s="11"/>
    </row>
    <row r="73" spans="1:9" ht="15.75" thickBot="1" x14ac:dyDescent="0.3">
      <c r="A73" s="1" t="s">
        <v>783</v>
      </c>
      <c r="C73" s="1" t="s">
        <v>0</v>
      </c>
      <c r="D73" s="1" t="s">
        <v>784</v>
      </c>
      <c r="E73" s="1" t="s">
        <v>3</v>
      </c>
      <c r="F73" s="2">
        <v>618479719</v>
      </c>
      <c r="G73" s="11"/>
      <c r="H73" s="59"/>
    </row>
    <row r="74" spans="1:9" ht="15.75" thickBot="1" x14ac:dyDescent="0.3">
      <c r="A74" s="3" t="s">
        <v>283</v>
      </c>
      <c r="B74" s="4">
        <v>96</v>
      </c>
      <c r="C74" s="3" t="s">
        <v>281</v>
      </c>
      <c r="D74" s="3" t="s">
        <v>282</v>
      </c>
      <c r="E74" s="3" t="s">
        <v>28</v>
      </c>
      <c r="F74" s="12">
        <v>629347391</v>
      </c>
      <c r="G74" s="21"/>
      <c r="H74" s="3" t="s">
        <v>284</v>
      </c>
      <c r="I74" s="4"/>
    </row>
    <row r="75" spans="1:9" ht="15.75" thickBot="1" x14ac:dyDescent="0.3">
      <c r="A75" s="1" t="s">
        <v>343</v>
      </c>
      <c r="B75">
        <v>118</v>
      </c>
      <c r="C75" s="1" t="s">
        <v>341</v>
      </c>
      <c r="D75" s="1" t="s">
        <v>342</v>
      </c>
      <c r="E75" s="1" t="s">
        <v>28</v>
      </c>
      <c r="F75" s="2">
        <v>981521099</v>
      </c>
      <c r="G75" s="11"/>
      <c r="H75" s="11"/>
    </row>
    <row r="76" spans="1:9" ht="15.75" thickBot="1" x14ac:dyDescent="0.3">
      <c r="A76" s="59" t="s">
        <v>343</v>
      </c>
      <c r="B76" s="58">
        <v>191</v>
      </c>
      <c r="C76" s="1" t="s">
        <v>341</v>
      </c>
      <c r="D76" s="1" t="s">
        <v>342</v>
      </c>
      <c r="E76" s="6" t="s">
        <v>28</v>
      </c>
      <c r="F76" s="59"/>
      <c r="G76" s="11"/>
      <c r="H76" s="11"/>
    </row>
    <row r="77" spans="1:9" ht="15.75" thickBot="1" x14ac:dyDescent="0.3">
      <c r="A77" s="61" t="s">
        <v>603</v>
      </c>
      <c r="B77" s="4">
        <v>96</v>
      </c>
      <c r="C77" s="3" t="s">
        <v>281</v>
      </c>
      <c r="D77" s="3" t="s">
        <v>282</v>
      </c>
      <c r="E77" s="3" t="s">
        <v>28</v>
      </c>
      <c r="F77" s="12">
        <v>629347391</v>
      </c>
      <c r="G77" s="21"/>
      <c r="H77" s="3" t="s">
        <v>284</v>
      </c>
    </row>
    <row r="78" spans="1:9" ht="15.75" thickBot="1" x14ac:dyDescent="0.3">
      <c r="A78" s="61" t="s">
        <v>636</v>
      </c>
      <c r="B78" s="4">
        <v>96</v>
      </c>
      <c r="C78" s="3" t="s">
        <v>281</v>
      </c>
      <c r="D78" s="3" t="s">
        <v>282</v>
      </c>
      <c r="E78" s="3" t="s">
        <v>28</v>
      </c>
      <c r="F78" s="12">
        <v>629347391</v>
      </c>
      <c r="G78" s="21"/>
      <c r="H78" s="3" t="s">
        <v>284</v>
      </c>
    </row>
    <row r="79" spans="1:9" ht="15.75" thickBot="1" x14ac:dyDescent="0.3">
      <c r="A79" s="1" t="s">
        <v>37</v>
      </c>
      <c r="B79">
        <v>13</v>
      </c>
      <c r="C79" s="1" t="s">
        <v>35</v>
      </c>
      <c r="D79" s="1" t="s">
        <v>36</v>
      </c>
      <c r="E79" s="1" t="s">
        <v>3</v>
      </c>
      <c r="F79" s="2">
        <v>651669195</v>
      </c>
      <c r="G79" s="59"/>
      <c r="H79" s="59"/>
      <c r="I79" s="58"/>
    </row>
    <row r="80" spans="1:9" ht="15.75" thickBot="1" x14ac:dyDescent="0.3">
      <c r="A80" s="1" t="s">
        <v>227</v>
      </c>
      <c r="B80" s="58">
        <v>85</v>
      </c>
      <c r="C80" s="1" t="s">
        <v>225</v>
      </c>
      <c r="D80" s="1" t="s">
        <v>226</v>
      </c>
      <c r="E80" s="1" t="s">
        <v>56</v>
      </c>
      <c r="F80" s="2">
        <v>606311115</v>
      </c>
      <c r="G80" s="59"/>
      <c r="H80" s="59"/>
      <c r="I80" s="58"/>
    </row>
    <row r="81" spans="1:9" s="4" customFormat="1" ht="15.75" thickBot="1" x14ac:dyDescent="0.3">
      <c r="A81" s="33" t="s">
        <v>595</v>
      </c>
      <c r="B81">
        <v>85</v>
      </c>
      <c r="C81" s="59" t="s">
        <v>225</v>
      </c>
      <c r="D81" s="59" t="s">
        <v>226</v>
      </c>
      <c r="E81" s="59" t="s">
        <v>56</v>
      </c>
      <c r="F81" s="2">
        <v>606311115</v>
      </c>
      <c r="G81" s="11"/>
      <c r="H81" s="11"/>
      <c r="I81"/>
    </row>
    <row r="82" spans="1:9" ht="15.75" thickBot="1" x14ac:dyDescent="0.3">
      <c r="A82" s="1" t="s">
        <v>205</v>
      </c>
      <c r="B82">
        <v>77</v>
      </c>
      <c r="C82" s="1" t="s">
        <v>203</v>
      </c>
      <c r="D82" s="1" t="s">
        <v>204</v>
      </c>
      <c r="E82" s="1" t="s">
        <v>56</v>
      </c>
      <c r="F82" s="2">
        <v>687488924</v>
      </c>
      <c r="G82" s="59"/>
      <c r="H82" s="1"/>
    </row>
    <row r="83" spans="1:9" ht="15.75" thickBot="1" x14ac:dyDescent="0.3">
      <c r="A83" s="59" t="s">
        <v>540</v>
      </c>
      <c r="B83">
        <v>202</v>
      </c>
      <c r="C83" s="1" t="s">
        <v>538</v>
      </c>
      <c r="D83" s="1" t="s">
        <v>539</v>
      </c>
      <c r="E83" s="1" t="s">
        <v>3</v>
      </c>
      <c r="F83" s="2">
        <v>697686178</v>
      </c>
      <c r="G83" s="11"/>
      <c r="H83" s="59"/>
    </row>
    <row r="84" spans="1:9" ht="15.75" thickBot="1" x14ac:dyDescent="0.3">
      <c r="A84" s="59" t="s">
        <v>216</v>
      </c>
      <c r="B84" s="58">
        <v>81</v>
      </c>
      <c r="C84" s="1" t="s">
        <v>214</v>
      </c>
      <c r="D84" s="1" t="s">
        <v>215</v>
      </c>
      <c r="E84" s="1" t="s">
        <v>56</v>
      </c>
      <c r="F84" s="59"/>
      <c r="G84" s="59"/>
      <c r="H84" s="59"/>
      <c r="I84" s="58"/>
    </row>
    <row r="85" spans="1:9" ht="15.75" thickBot="1" x14ac:dyDescent="0.3">
      <c r="A85" s="59" t="s">
        <v>511</v>
      </c>
      <c r="B85" s="58">
        <v>188</v>
      </c>
      <c r="C85" s="59" t="s">
        <v>214</v>
      </c>
      <c r="D85" s="59" t="s">
        <v>510</v>
      </c>
      <c r="E85" s="59" t="s">
        <v>3</v>
      </c>
      <c r="F85" s="20">
        <v>634517416</v>
      </c>
      <c r="G85" s="11"/>
      <c r="H85" s="11"/>
      <c r="I85" s="13"/>
    </row>
    <row r="86" spans="1:9" ht="15.75" thickBot="1" x14ac:dyDescent="0.3">
      <c r="A86" s="1" t="s">
        <v>612</v>
      </c>
      <c r="B86" s="20">
        <v>233</v>
      </c>
      <c r="C86" s="1" t="s">
        <v>617</v>
      </c>
      <c r="D86" s="1" t="s">
        <v>618</v>
      </c>
      <c r="E86" s="1" t="s">
        <v>28</v>
      </c>
      <c r="F86" s="2">
        <v>650132308</v>
      </c>
      <c r="G86" s="11"/>
      <c r="H86" s="11"/>
    </row>
    <row r="87" spans="1:9" ht="15.75" thickBot="1" x14ac:dyDescent="0.3">
      <c r="A87" s="6" t="s">
        <v>622</v>
      </c>
      <c r="B87" s="20">
        <v>233</v>
      </c>
      <c r="C87" s="1" t="s">
        <v>617</v>
      </c>
      <c r="D87" s="1" t="s">
        <v>618</v>
      </c>
      <c r="E87" s="1" t="s">
        <v>28</v>
      </c>
      <c r="F87" s="2">
        <v>650132308</v>
      </c>
      <c r="G87" s="11"/>
      <c r="H87" s="11"/>
    </row>
    <row r="88" spans="1:9" ht="15.75" thickBot="1" x14ac:dyDescent="0.3">
      <c r="A88" s="1" t="s">
        <v>371</v>
      </c>
      <c r="B88">
        <v>127</v>
      </c>
      <c r="C88" s="1" t="s">
        <v>369</v>
      </c>
      <c r="D88" s="1" t="s">
        <v>370</v>
      </c>
      <c r="E88" s="1" t="s">
        <v>3</v>
      </c>
      <c r="F88" s="2">
        <v>649856514</v>
      </c>
      <c r="G88" s="13"/>
      <c r="H88" s="11"/>
    </row>
    <row r="89" spans="1:9" ht="15.75" thickBot="1" x14ac:dyDescent="0.3">
      <c r="A89" s="1" t="s">
        <v>548</v>
      </c>
      <c r="B89" s="58">
        <v>205</v>
      </c>
      <c r="C89" s="1" t="s">
        <v>546</v>
      </c>
      <c r="D89" s="1" t="s">
        <v>547</v>
      </c>
      <c r="E89" s="1" t="s">
        <v>3</v>
      </c>
      <c r="F89" s="2">
        <v>651614430</v>
      </c>
      <c r="G89" s="11"/>
      <c r="H89" s="59" t="s">
        <v>566</v>
      </c>
    </row>
    <row r="90" spans="1:9" ht="15.75" thickBot="1" x14ac:dyDescent="0.3">
      <c r="A90" s="59" t="s">
        <v>682</v>
      </c>
      <c r="B90" s="58">
        <v>205</v>
      </c>
      <c r="C90" s="1" t="s">
        <v>546</v>
      </c>
      <c r="D90" s="1" t="s">
        <v>547</v>
      </c>
      <c r="E90" s="1" t="s">
        <v>3</v>
      </c>
      <c r="F90" s="2">
        <v>651614430</v>
      </c>
      <c r="G90" s="11"/>
      <c r="H90" s="11"/>
    </row>
    <row r="91" spans="1:9" ht="15.75" thickBot="1" x14ac:dyDescent="0.3">
      <c r="A91" s="61" t="s">
        <v>658</v>
      </c>
      <c r="B91" s="58"/>
      <c r="C91" s="1" t="s">
        <v>659</v>
      </c>
      <c r="D91" s="1" t="s">
        <v>660</v>
      </c>
      <c r="E91" s="1" t="s">
        <v>28</v>
      </c>
      <c r="F91" s="2">
        <v>696208860</v>
      </c>
      <c r="G91" s="11"/>
      <c r="H91" s="11"/>
    </row>
    <row r="92" spans="1:9" ht="15.75" thickBot="1" x14ac:dyDescent="0.3">
      <c r="A92" s="1" t="s">
        <v>65</v>
      </c>
      <c r="B92">
        <v>22</v>
      </c>
      <c r="C92" s="1" t="s">
        <v>63</v>
      </c>
      <c r="D92" s="1" t="s">
        <v>64</v>
      </c>
      <c r="E92" s="1" t="s">
        <v>3</v>
      </c>
      <c r="F92" s="2">
        <v>679820832</v>
      </c>
      <c r="G92" s="59"/>
      <c r="H92" s="59"/>
    </row>
    <row r="93" spans="1:9" s="4" customFormat="1" ht="15.75" thickBot="1" x14ac:dyDescent="0.3">
      <c r="A93" s="59" t="s">
        <v>154</v>
      </c>
      <c r="B93" s="58">
        <v>58</v>
      </c>
      <c r="C93" s="59" t="s">
        <v>63</v>
      </c>
      <c r="D93" s="59" t="s">
        <v>153</v>
      </c>
      <c r="E93" s="8" t="s">
        <v>56</v>
      </c>
      <c r="F93" s="2">
        <v>686662615</v>
      </c>
      <c r="G93" s="59"/>
      <c r="H93" s="59"/>
      <c r="I93"/>
    </row>
    <row r="94" spans="1:9" ht="15.75" thickBot="1" x14ac:dyDescent="0.3">
      <c r="A94" s="3" t="s">
        <v>212</v>
      </c>
      <c r="B94">
        <v>80</v>
      </c>
      <c r="C94" s="3" t="s">
        <v>63</v>
      </c>
      <c r="D94" s="3" t="s">
        <v>211</v>
      </c>
      <c r="E94" s="3" t="s">
        <v>28</v>
      </c>
      <c r="F94" s="26"/>
      <c r="G94" s="3"/>
      <c r="H94" s="3" t="s">
        <v>213</v>
      </c>
    </row>
    <row r="95" spans="1:9" ht="15.75" thickBot="1" x14ac:dyDescent="0.3">
      <c r="A95" s="59" t="s">
        <v>382</v>
      </c>
      <c r="B95">
        <v>131</v>
      </c>
      <c r="C95" s="1" t="s">
        <v>63</v>
      </c>
      <c r="D95" s="1" t="s">
        <v>381</v>
      </c>
      <c r="E95" s="8" t="s">
        <v>56</v>
      </c>
      <c r="F95" s="2">
        <v>609058780</v>
      </c>
      <c r="G95" s="11"/>
      <c r="H95" s="11"/>
    </row>
    <row r="96" spans="1:9" ht="15.75" thickBot="1" x14ac:dyDescent="0.3">
      <c r="A96" s="1" t="s">
        <v>382</v>
      </c>
      <c r="B96" s="58">
        <v>144</v>
      </c>
      <c r="C96" s="1" t="s">
        <v>63</v>
      </c>
      <c r="D96" s="1" t="s">
        <v>381</v>
      </c>
      <c r="E96" s="8" t="s">
        <v>56</v>
      </c>
      <c r="F96" s="2">
        <v>609058780</v>
      </c>
      <c r="G96" s="11"/>
      <c r="H96" s="11"/>
      <c r="I96" s="58"/>
    </row>
    <row r="97" spans="1:9" s="4" customFormat="1" ht="15.75" thickBot="1" x14ac:dyDescent="0.3">
      <c r="A97" s="59" t="s">
        <v>501</v>
      </c>
      <c r="B97" s="58">
        <v>184</v>
      </c>
      <c r="C97" s="59" t="s">
        <v>499</v>
      </c>
      <c r="D97" s="59" t="s">
        <v>500</v>
      </c>
      <c r="E97" s="59" t="s">
        <v>3</v>
      </c>
      <c r="F97" s="2">
        <v>650321108</v>
      </c>
      <c r="G97" s="13"/>
      <c r="H97" s="11"/>
      <c r="I97" s="58"/>
    </row>
    <row r="98" spans="1:9" ht="15.75" thickBot="1" x14ac:dyDescent="0.3">
      <c r="A98" s="1" t="s">
        <v>518</v>
      </c>
      <c r="B98">
        <v>193</v>
      </c>
      <c r="C98" s="1" t="s">
        <v>63</v>
      </c>
      <c r="D98" s="1" t="s">
        <v>381</v>
      </c>
      <c r="E98" s="59" t="s">
        <v>56</v>
      </c>
      <c r="F98" s="2">
        <v>625590010</v>
      </c>
      <c r="G98" s="13"/>
      <c r="H98" s="11"/>
      <c r="I98" s="11"/>
    </row>
    <row r="99" spans="1:9" ht="15.75" thickBot="1" x14ac:dyDescent="0.3">
      <c r="A99" s="59" t="s">
        <v>549</v>
      </c>
      <c r="B99">
        <v>206</v>
      </c>
      <c r="C99" s="1" t="s">
        <v>63</v>
      </c>
      <c r="D99" s="1" t="s">
        <v>436</v>
      </c>
      <c r="E99" s="1" t="s">
        <v>3</v>
      </c>
      <c r="F99" s="59"/>
      <c r="G99" s="13"/>
      <c r="H99" s="13"/>
      <c r="I99" s="58"/>
    </row>
    <row r="100" spans="1:9" ht="15.75" thickBot="1" x14ac:dyDescent="0.3">
      <c r="A100" s="59" t="s">
        <v>102</v>
      </c>
      <c r="B100" s="58">
        <v>36</v>
      </c>
      <c r="C100" s="1" t="s">
        <v>100</v>
      </c>
      <c r="D100" s="1" t="s">
        <v>101</v>
      </c>
      <c r="E100" s="1" t="s">
        <v>56</v>
      </c>
      <c r="F100" s="2">
        <v>600042256</v>
      </c>
      <c r="G100" s="8"/>
      <c r="H100" s="8"/>
    </row>
    <row r="101" spans="1:9" ht="15.75" thickBot="1" x14ac:dyDescent="0.3">
      <c r="A101" s="1" t="s">
        <v>152</v>
      </c>
      <c r="B101" s="58">
        <v>57</v>
      </c>
      <c r="C101" s="1" t="s">
        <v>100</v>
      </c>
      <c r="D101" s="1" t="s">
        <v>151</v>
      </c>
      <c r="E101" s="1" t="s">
        <v>56</v>
      </c>
      <c r="F101" s="2">
        <v>660667498</v>
      </c>
      <c r="G101" s="8"/>
      <c r="H101" s="8"/>
      <c r="I101" s="13"/>
    </row>
    <row r="102" spans="1:9" ht="15.75" thickBot="1" x14ac:dyDescent="0.3">
      <c r="A102" s="1" t="s">
        <v>286</v>
      </c>
      <c r="B102">
        <v>97</v>
      </c>
      <c r="C102" s="1" t="s">
        <v>100</v>
      </c>
      <c r="D102" s="1" t="s">
        <v>285</v>
      </c>
      <c r="E102" s="1" t="s">
        <v>3</v>
      </c>
      <c r="F102" s="2">
        <v>687467686</v>
      </c>
      <c r="G102" s="13"/>
      <c r="H102" s="8"/>
      <c r="I102" s="8"/>
    </row>
    <row r="103" spans="1:9" ht="15.75" thickBot="1" x14ac:dyDescent="0.3">
      <c r="A103" s="59" t="s">
        <v>503</v>
      </c>
      <c r="B103">
        <v>185</v>
      </c>
      <c r="C103" s="1" t="s">
        <v>100</v>
      </c>
      <c r="D103" s="1" t="s">
        <v>502</v>
      </c>
      <c r="E103" s="1" t="s">
        <v>3</v>
      </c>
      <c r="F103" s="2">
        <v>646426998</v>
      </c>
      <c r="G103" s="13"/>
      <c r="H103" s="13"/>
    </row>
    <row r="104" spans="1:9" ht="15.75" thickBot="1" x14ac:dyDescent="0.3">
      <c r="A104" s="35" t="s">
        <v>559</v>
      </c>
      <c r="B104">
        <v>214</v>
      </c>
      <c r="C104" s="35" t="s">
        <v>100</v>
      </c>
      <c r="D104" s="35" t="s">
        <v>151</v>
      </c>
      <c r="E104" s="35" t="s">
        <v>56</v>
      </c>
      <c r="F104" s="36">
        <v>660667498</v>
      </c>
      <c r="G104" s="13"/>
      <c r="H104" s="13"/>
    </row>
    <row r="105" spans="1:9" ht="15.75" thickBot="1" x14ac:dyDescent="0.3">
      <c r="A105" s="1" t="s">
        <v>627</v>
      </c>
      <c r="B105" s="20">
        <v>234</v>
      </c>
      <c r="C105" s="1" t="s">
        <v>100</v>
      </c>
      <c r="D105" s="1" t="s">
        <v>630</v>
      </c>
      <c r="E105" s="1" t="s">
        <v>28</v>
      </c>
      <c r="F105" s="2">
        <v>639177057</v>
      </c>
      <c r="G105" s="58"/>
      <c r="H105" s="58"/>
    </row>
    <row r="106" spans="1:9" s="4" customFormat="1" ht="15.75" thickBot="1" x14ac:dyDescent="0.3">
      <c r="A106" s="61" t="s">
        <v>777</v>
      </c>
      <c r="B106" s="58">
        <v>57</v>
      </c>
      <c r="C106" s="59" t="s">
        <v>100</v>
      </c>
      <c r="D106" s="59" t="s">
        <v>151</v>
      </c>
      <c r="E106" s="59" t="s">
        <v>56</v>
      </c>
      <c r="F106" s="2">
        <v>660667498</v>
      </c>
      <c r="G106" s="58"/>
      <c r="H106" s="58"/>
      <c r="I106" s="58"/>
    </row>
    <row r="107" spans="1:9" ht="15.75" thickBot="1" x14ac:dyDescent="0.3">
      <c r="A107" s="1" t="s">
        <v>769</v>
      </c>
      <c r="B107" s="58"/>
      <c r="C107" s="1" t="s">
        <v>767</v>
      </c>
      <c r="D107" s="1" t="s">
        <v>768</v>
      </c>
      <c r="E107" s="1" t="s">
        <v>3</v>
      </c>
      <c r="F107" s="2">
        <v>690919440</v>
      </c>
      <c r="H107" s="58"/>
    </row>
    <row r="108" spans="1:9" ht="15.75" thickBot="1" x14ac:dyDescent="0.3">
      <c r="A108" s="59" t="s">
        <v>12</v>
      </c>
      <c r="B108">
        <v>4</v>
      </c>
      <c r="C108" s="59" t="s">
        <v>10</v>
      </c>
      <c r="D108" s="59" t="s">
        <v>11</v>
      </c>
      <c r="E108" s="59" t="s">
        <v>3</v>
      </c>
      <c r="F108" s="2">
        <v>609226708</v>
      </c>
      <c r="G108" s="8"/>
      <c r="H108" s="8"/>
    </row>
    <row r="109" spans="1:9" ht="15.75" thickBot="1" x14ac:dyDescent="0.3">
      <c r="A109" s="1" t="s">
        <v>233</v>
      </c>
      <c r="B109">
        <v>87</v>
      </c>
      <c r="C109" s="1" t="s">
        <v>231</v>
      </c>
      <c r="D109" s="1" t="s">
        <v>232</v>
      </c>
      <c r="E109" s="1" t="s">
        <v>56</v>
      </c>
      <c r="F109" s="2">
        <v>675412637</v>
      </c>
      <c r="G109" s="8"/>
      <c r="H109" s="8"/>
    </row>
    <row r="110" spans="1:9" ht="15.75" thickBot="1" x14ac:dyDescent="0.3">
      <c r="A110" s="1" t="s">
        <v>141</v>
      </c>
      <c r="B110" s="58">
        <v>52</v>
      </c>
      <c r="C110" s="1" t="s">
        <v>139</v>
      </c>
      <c r="D110" s="1" t="s">
        <v>140</v>
      </c>
      <c r="E110" s="1" t="s">
        <v>56</v>
      </c>
      <c r="F110" s="2">
        <v>662572296</v>
      </c>
      <c r="G110" s="8"/>
      <c r="H110" s="8"/>
      <c r="I110" s="58"/>
    </row>
    <row r="111" spans="1:9" ht="15.75" thickBot="1" x14ac:dyDescent="0.3">
      <c r="A111" s="61" t="s">
        <v>601</v>
      </c>
      <c r="B111">
        <v>52</v>
      </c>
      <c r="C111" s="1" t="s">
        <v>139</v>
      </c>
      <c r="D111" s="1" t="s">
        <v>140</v>
      </c>
      <c r="E111" s="1" t="s">
        <v>56</v>
      </c>
      <c r="F111" s="2">
        <v>662572296</v>
      </c>
      <c r="G111" s="13"/>
      <c r="H111" s="13"/>
    </row>
    <row r="112" spans="1:9" ht="15.75" thickBot="1" x14ac:dyDescent="0.3">
      <c r="A112" s="1" t="s">
        <v>289</v>
      </c>
      <c r="B112">
        <v>98</v>
      </c>
      <c r="C112" s="1" t="s">
        <v>287</v>
      </c>
      <c r="D112" s="1" t="s">
        <v>288</v>
      </c>
      <c r="E112" s="1" t="s">
        <v>28</v>
      </c>
      <c r="F112" s="2">
        <v>981522200</v>
      </c>
      <c r="G112" s="13"/>
      <c r="H112" s="13"/>
      <c r="I112" s="13"/>
    </row>
    <row r="113" spans="1:9" ht="15.75" thickBot="1" x14ac:dyDescent="0.3">
      <c r="A113" s="1" t="s">
        <v>113</v>
      </c>
      <c r="B113">
        <v>41</v>
      </c>
      <c r="C113" s="1" t="s">
        <v>111</v>
      </c>
      <c r="D113" s="1" t="s">
        <v>112</v>
      </c>
      <c r="E113" s="1" t="s">
        <v>28</v>
      </c>
      <c r="F113" s="59"/>
      <c r="G113" s="8"/>
      <c r="H113" s="8"/>
    </row>
    <row r="114" spans="1:9" ht="15.75" thickBot="1" x14ac:dyDescent="0.3">
      <c r="A114" s="1" t="s">
        <v>295</v>
      </c>
      <c r="B114" s="58">
        <v>100</v>
      </c>
      <c r="C114" s="1" t="s">
        <v>293</v>
      </c>
      <c r="D114" s="1" t="s">
        <v>294</v>
      </c>
      <c r="E114" s="1" t="s">
        <v>3</v>
      </c>
      <c r="F114" s="2">
        <v>620469963</v>
      </c>
      <c r="G114" s="13"/>
      <c r="H114" s="13"/>
    </row>
    <row r="115" spans="1:9" ht="15.75" thickBot="1" x14ac:dyDescent="0.3">
      <c r="A115" s="1" t="s">
        <v>40</v>
      </c>
      <c r="B115" s="58">
        <v>14</v>
      </c>
      <c r="C115" s="1" t="s">
        <v>38</v>
      </c>
      <c r="D115" s="1" t="s">
        <v>39</v>
      </c>
      <c r="E115" s="1" t="s">
        <v>3</v>
      </c>
      <c r="F115" s="2">
        <v>651146505</v>
      </c>
      <c r="G115" s="8"/>
      <c r="H115" s="8"/>
    </row>
    <row r="116" spans="1:9" ht="15.75" thickBot="1" x14ac:dyDescent="0.3">
      <c r="A116" s="1" t="s">
        <v>90</v>
      </c>
      <c r="B116">
        <v>32</v>
      </c>
      <c r="C116" s="1" t="s">
        <v>38</v>
      </c>
      <c r="D116" s="1" t="s">
        <v>89</v>
      </c>
      <c r="E116" s="1" t="s">
        <v>28</v>
      </c>
      <c r="F116" s="59"/>
      <c r="G116" s="8"/>
      <c r="H116" s="8"/>
      <c r="I116" s="13"/>
    </row>
    <row r="117" spans="1:9" ht="15.75" thickBot="1" x14ac:dyDescent="0.3">
      <c r="A117" s="59" t="s">
        <v>654</v>
      </c>
      <c r="B117">
        <v>14</v>
      </c>
      <c r="C117" s="1" t="s">
        <v>38</v>
      </c>
      <c r="D117" s="1" t="s">
        <v>39</v>
      </c>
      <c r="E117" s="1" t="s">
        <v>3</v>
      </c>
      <c r="F117" s="2">
        <v>651146505</v>
      </c>
      <c r="G117" s="8"/>
      <c r="H117" s="8"/>
    </row>
    <row r="118" spans="1:9" ht="15.75" thickBot="1" x14ac:dyDescent="0.3">
      <c r="A118" s="1" t="s">
        <v>427</v>
      </c>
      <c r="B118" s="58">
        <v>152</v>
      </c>
      <c r="C118" s="1" t="s">
        <v>425</v>
      </c>
      <c r="D118" s="1" t="s">
        <v>426</v>
      </c>
      <c r="E118" s="1" t="s">
        <v>3</v>
      </c>
      <c r="F118" s="2">
        <v>669786331</v>
      </c>
      <c r="G118" s="13"/>
      <c r="H118" s="13"/>
    </row>
    <row r="119" spans="1:9" ht="15.75" thickBot="1" x14ac:dyDescent="0.3">
      <c r="A119" s="1" t="s">
        <v>729</v>
      </c>
      <c r="C119" s="1" t="s">
        <v>425</v>
      </c>
      <c r="D119" s="1" t="s">
        <v>730</v>
      </c>
      <c r="E119" s="1" t="s">
        <v>56</v>
      </c>
      <c r="F119" s="2">
        <v>636314801</v>
      </c>
      <c r="G119" s="58"/>
      <c r="H119" s="58"/>
    </row>
    <row r="120" spans="1:9" ht="15.75" thickBot="1" x14ac:dyDescent="0.3">
      <c r="A120" s="59" t="s">
        <v>729</v>
      </c>
      <c r="C120" s="59" t="s">
        <v>425</v>
      </c>
      <c r="D120" s="59" t="s">
        <v>730</v>
      </c>
      <c r="E120" s="59" t="s">
        <v>56</v>
      </c>
      <c r="F120" s="2">
        <v>636314801</v>
      </c>
      <c r="G120" s="58"/>
      <c r="H120" s="58"/>
    </row>
    <row r="121" spans="1:9" ht="15.75" thickBot="1" x14ac:dyDescent="0.3">
      <c r="A121" s="59" t="s">
        <v>86</v>
      </c>
      <c r="B121">
        <v>30</v>
      </c>
      <c r="C121" s="1" t="s">
        <v>84</v>
      </c>
      <c r="D121" s="1" t="s">
        <v>85</v>
      </c>
      <c r="E121" s="1" t="s">
        <v>56</v>
      </c>
      <c r="F121" s="59"/>
      <c r="G121" s="8"/>
      <c r="H121" s="8"/>
      <c r="I121" s="13"/>
    </row>
    <row r="122" spans="1:9" ht="15.75" thickBot="1" x14ac:dyDescent="0.3">
      <c r="A122" s="59" t="s">
        <v>245</v>
      </c>
      <c r="B122">
        <v>91</v>
      </c>
      <c r="C122" s="1" t="s">
        <v>243</v>
      </c>
      <c r="D122" s="1" t="s">
        <v>244</v>
      </c>
      <c r="E122" s="1" t="s">
        <v>28</v>
      </c>
      <c r="F122" s="2">
        <v>670578174</v>
      </c>
      <c r="G122" s="8"/>
      <c r="H122" s="8"/>
    </row>
    <row r="123" spans="1:9" ht="15.75" thickBot="1" x14ac:dyDescent="0.3">
      <c r="A123" s="1" t="s">
        <v>265</v>
      </c>
      <c r="B123">
        <v>93</v>
      </c>
      <c r="C123" s="1" t="s">
        <v>263</v>
      </c>
      <c r="D123" s="1" t="s">
        <v>264</v>
      </c>
      <c r="E123" s="1" t="s">
        <v>3</v>
      </c>
      <c r="F123" s="11"/>
      <c r="G123" s="8"/>
      <c r="H123" s="8"/>
    </row>
    <row r="124" spans="1:9" ht="15.75" thickBot="1" x14ac:dyDescent="0.3">
      <c r="A124" s="1" t="s">
        <v>464</v>
      </c>
      <c r="B124">
        <v>169</v>
      </c>
      <c r="C124" s="1" t="s">
        <v>462</v>
      </c>
      <c r="D124" s="1" t="s">
        <v>463</v>
      </c>
      <c r="E124" s="1" t="s">
        <v>3</v>
      </c>
      <c r="F124" s="2">
        <v>639113145</v>
      </c>
      <c r="G124" s="13"/>
      <c r="H124" s="13"/>
    </row>
    <row r="125" spans="1:9" ht="27" thickBot="1" x14ac:dyDescent="0.3">
      <c r="A125" s="59" t="s">
        <v>450</v>
      </c>
      <c r="B125">
        <v>163</v>
      </c>
      <c r="C125" s="1" t="s">
        <v>448</v>
      </c>
      <c r="D125" s="1" t="s">
        <v>449</v>
      </c>
      <c r="E125" s="1" t="s">
        <v>3</v>
      </c>
      <c r="F125" s="2">
        <v>660285312</v>
      </c>
      <c r="G125" s="13"/>
      <c r="H125" s="13"/>
    </row>
    <row r="126" spans="1:9" ht="15.75" thickBot="1" x14ac:dyDescent="0.3">
      <c r="A126" s="1" t="s">
        <v>77</v>
      </c>
      <c r="B126">
        <v>26</v>
      </c>
      <c r="C126" s="1" t="s">
        <v>75</v>
      </c>
      <c r="D126" s="1" t="s">
        <v>76</v>
      </c>
      <c r="E126" s="1" t="s">
        <v>610</v>
      </c>
      <c r="F126" s="59"/>
      <c r="G126" s="8"/>
      <c r="H126" s="8"/>
    </row>
    <row r="127" spans="1:9" ht="15.75" thickBot="1" x14ac:dyDescent="0.3">
      <c r="A127" s="1" t="s">
        <v>317</v>
      </c>
      <c r="B127">
        <v>108</v>
      </c>
      <c r="C127" s="1" t="s">
        <v>315</v>
      </c>
      <c r="D127" s="1" t="s">
        <v>316</v>
      </c>
      <c r="E127" s="59" t="s">
        <v>56</v>
      </c>
      <c r="F127" s="2">
        <v>665070054</v>
      </c>
      <c r="G127" s="58"/>
      <c r="H127" s="13"/>
    </row>
    <row r="128" spans="1:9" ht="27" thickBot="1" x14ac:dyDescent="0.3">
      <c r="A128" s="61" t="s">
        <v>663</v>
      </c>
      <c r="B128" s="58"/>
      <c r="C128" s="1" t="s">
        <v>664</v>
      </c>
      <c r="D128" s="1" t="s">
        <v>665</v>
      </c>
      <c r="E128" s="1" t="s">
        <v>28</v>
      </c>
      <c r="F128" s="2">
        <v>620787237</v>
      </c>
      <c r="G128" s="58"/>
      <c r="H128" s="58"/>
    </row>
    <row r="129" spans="1:9" ht="15.75" thickBot="1" x14ac:dyDescent="0.3">
      <c r="A129" s="1" t="s">
        <v>144</v>
      </c>
      <c r="B129" s="58">
        <v>53</v>
      </c>
      <c r="C129" s="1" t="s">
        <v>142</v>
      </c>
      <c r="D129" s="1" t="s">
        <v>143</v>
      </c>
      <c r="E129" s="59" t="s">
        <v>56</v>
      </c>
      <c r="F129" s="2">
        <v>618109476</v>
      </c>
      <c r="G129" s="8"/>
      <c r="H129" s="8"/>
      <c r="I129" s="13"/>
    </row>
    <row r="130" spans="1:9" ht="15.75" thickBot="1" x14ac:dyDescent="0.3">
      <c r="A130" s="1" t="s">
        <v>435</v>
      </c>
      <c r="B130">
        <v>155</v>
      </c>
      <c r="C130" s="1" t="s">
        <v>142</v>
      </c>
      <c r="D130" s="1" t="s">
        <v>434</v>
      </c>
      <c r="E130" s="59" t="s">
        <v>56</v>
      </c>
      <c r="F130" s="2">
        <v>650935297</v>
      </c>
      <c r="G130" s="13"/>
      <c r="H130" s="13"/>
    </row>
    <row r="131" spans="1:9" ht="15.75" thickBot="1" x14ac:dyDescent="0.3">
      <c r="A131" s="59" t="s">
        <v>144</v>
      </c>
      <c r="B131" s="13">
        <v>213</v>
      </c>
      <c r="C131" s="59" t="s">
        <v>142</v>
      </c>
      <c r="D131" s="59" t="s">
        <v>143</v>
      </c>
      <c r="E131" s="59" t="s">
        <v>56</v>
      </c>
      <c r="F131" s="2">
        <v>618109476</v>
      </c>
      <c r="G131" s="13"/>
      <c r="H131" s="13"/>
    </row>
    <row r="132" spans="1:9" ht="15.75" thickBot="1" x14ac:dyDescent="0.3">
      <c r="A132" s="59" t="s">
        <v>574</v>
      </c>
      <c r="B132" s="58">
        <v>53</v>
      </c>
      <c r="C132" s="59" t="s">
        <v>142</v>
      </c>
      <c r="D132" s="59" t="s">
        <v>143</v>
      </c>
      <c r="E132" s="59" t="s">
        <v>56</v>
      </c>
      <c r="F132" s="2">
        <v>618109476</v>
      </c>
      <c r="G132" s="8"/>
      <c r="H132" s="8"/>
    </row>
    <row r="133" spans="1:9" ht="15.75" thickBot="1" x14ac:dyDescent="0.3">
      <c r="A133" s="6" t="s">
        <v>690</v>
      </c>
      <c r="B133" s="58">
        <v>53</v>
      </c>
      <c r="C133" s="1" t="s">
        <v>142</v>
      </c>
      <c r="D133" s="1" t="s">
        <v>143</v>
      </c>
      <c r="E133" s="1" t="s">
        <v>56</v>
      </c>
      <c r="F133" s="2">
        <v>618109476</v>
      </c>
      <c r="G133" s="58"/>
      <c r="H133" s="58"/>
    </row>
    <row r="134" spans="1:9" ht="27" thickBot="1" x14ac:dyDescent="0.3">
      <c r="A134" s="1" t="s">
        <v>303</v>
      </c>
      <c r="B134" s="58">
        <v>103</v>
      </c>
      <c r="C134" s="1" t="s">
        <v>301</v>
      </c>
      <c r="D134" s="1" t="s">
        <v>302</v>
      </c>
      <c r="E134" s="1" t="s">
        <v>28</v>
      </c>
      <c r="F134" s="2">
        <v>692858295</v>
      </c>
      <c r="G134" s="13"/>
      <c r="H134" s="13"/>
    </row>
    <row r="135" spans="1:9" ht="15.75" thickBot="1" x14ac:dyDescent="0.3">
      <c r="A135" s="1" t="s">
        <v>604</v>
      </c>
      <c r="B135" s="20">
        <v>228</v>
      </c>
      <c r="C135" s="1" t="s">
        <v>606</v>
      </c>
      <c r="D135" s="1" t="s">
        <v>607</v>
      </c>
      <c r="E135" s="1" t="s">
        <v>28</v>
      </c>
      <c r="F135" s="2">
        <v>686558433</v>
      </c>
      <c r="G135" s="13"/>
      <c r="H135" s="13"/>
    </row>
    <row r="136" spans="1:9" ht="15.75" thickBot="1" x14ac:dyDescent="0.3">
      <c r="A136" s="3" t="s">
        <v>489</v>
      </c>
      <c r="B136" s="13">
        <v>179</v>
      </c>
      <c r="C136" s="3" t="s">
        <v>487</v>
      </c>
      <c r="D136" s="3" t="s">
        <v>488</v>
      </c>
      <c r="E136" s="3" t="s">
        <v>28</v>
      </c>
      <c r="F136" s="12">
        <v>691507736</v>
      </c>
      <c r="G136" s="13"/>
      <c r="H136" s="13"/>
    </row>
    <row r="137" spans="1:9" ht="15.75" thickBot="1" x14ac:dyDescent="0.3">
      <c r="A137" s="3" t="s">
        <v>495</v>
      </c>
      <c r="B137" s="13">
        <v>182</v>
      </c>
      <c r="C137" s="3" t="s">
        <v>487</v>
      </c>
      <c r="D137" s="3" t="s">
        <v>488</v>
      </c>
      <c r="E137" s="3" t="s">
        <v>28</v>
      </c>
      <c r="F137" s="12">
        <v>691507736</v>
      </c>
      <c r="G137" s="13"/>
      <c r="H137" s="13"/>
    </row>
    <row r="138" spans="1:9" ht="15.75" thickBot="1" x14ac:dyDescent="0.3">
      <c r="A138" s="59" t="s">
        <v>642</v>
      </c>
      <c r="C138" s="59" t="s">
        <v>640</v>
      </c>
      <c r="D138" s="59" t="s">
        <v>641</v>
      </c>
      <c r="E138" s="59" t="s">
        <v>28</v>
      </c>
      <c r="F138" s="2">
        <v>650189561</v>
      </c>
      <c r="G138" s="58"/>
      <c r="H138" s="58"/>
    </row>
    <row r="139" spans="1:9" ht="15.75" thickBot="1" x14ac:dyDescent="0.3">
      <c r="A139" s="1" t="s">
        <v>775</v>
      </c>
      <c r="C139" s="1" t="s">
        <v>773</v>
      </c>
      <c r="D139" s="1" t="s">
        <v>774</v>
      </c>
      <c r="E139" s="1" t="s">
        <v>3</v>
      </c>
      <c r="F139" s="2">
        <v>647534131</v>
      </c>
      <c r="G139" s="58"/>
      <c r="H139" s="58"/>
    </row>
    <row r="140" spans="1:9" ht="15.75" thickBot="1" x14ac:dyDescent="0.3">
      <c r="A140" s="1" t="s">
        <v>365</v>
      </c>
      <c r="B140" s="58">
        <v>125</v>
      </c>
      <c r="C140" s="1" t="s">
        <v>363</v>
      </c>
      <c r="D140" s="1" t="s">
        <v>364</v>
      </c>
      <c r="E140" s="1" t="s">
        <v>28</v>
      </c>
      <c r="F140" s="2">
        <v>620992553</v>
      </c>
      <c r="G140" s="58"/>
      <c r="H140" s="58"/>
    </row>
    <row r="141" spans="1:9" ht="15.75" thickBot="1" x14ac:dyDescent="0.3">
      <c r="A141" s="59" t="s">
        <v>365</v>
      </c>
      <c r="B141">
        <v>190</v>
      </c>
      <c r="C141" s="59" t="s">
        <v>363</v>
      </c>
      <c r="D141" s="59" t="s">
        <v>364</v>
      </c>
      <c r="E141" s="59" t="s">
        <v>28</v>
      </c>
      <c r="F141" s="2">
        <v>683474245</v>
      </c>
      <c r="G141" s="13"/>
      <c r="H141" s="13"/>
    </row>
    <row r="142" spans="1:9" ht="15.75" thickBot="1" x14ac:dyDescent="0.3">
      <c r="A142" s="3" t="s">
        <v>308</v>
      </c>
      <c r="B142" s="4">
        <v>105</v>
      </c>
      <c r="C142" s="3" t="s">
        <v>306</v>
      </c>
      <c r="D142" s="3" t="s">
        <v>307</v>
      </c>
      <c r="E142" s="3" t="s">
        <v>56</v>
      </c>
      <c r="F142" s="12">
        <v>676310358</v>
      </c>
      <c r="G142" s="4"/>
      <c r="H142" s="38" t="s">
        <v>323</v>
      </c>
      <c r="I142" s="29"/>
    </row>
    <row r="143" spans="1:9" ht="15.75" thickBot="1" x14ac:dyDescent="0.3">
      <c r="A143" s="59" t="s">
        <v>715</v>
      </c>
      <c r="B143" s="58"/>
      <c r="C143" s="59" t="s">
        <v>306</v>
      </c>
      <c r="D143" s="59" t="s">
        <v>719</v>
      </c>
      <c r="E143" s="59" t="s">
        <v>3</v>
      </c>
      <c r="F143" s="2">
        <v>689248598</v>
      </c>
      <c r="G143" s="58"/>
      <c r="H143" s="58"/>
    </row>
    <row r="144" spans="1:9" ht="15.75" thickBot="1" x14ac:dyDescent="0.3">
      <c r="A144" s="41" t="s">
        <v>715</v>
      </c>
      <c r="C144" s="41" t="s">
        <v>306</v>
      </c>
      <c r="D144" s="41" t="s">
        <v>719</v>
      </c>
      <c r="E144" s="41" t="s">
        <v>3</v>
      </c>
      <c r="F144" s="42">
        <v>689248598</v>
      </c>
      <c r="G144" s="58"/>
      <c r="H144" s="58"/>
    </row>
    <row r="145" spans="1:9" ht="15.75" thickBot="1" x14ac:dyDescent="0.3">
      <c r="A145" s="1" t="s">
        <v>715</v>
      </c>
      <c r="C145" s="1" t="s">
        <v>306</v>
      </c>
      <c r="D145" s="1" t="s">
        <v>719</v>
      </c>
      <c r="E145" s="1" t="s">
        <v>3</v>
      </c>
      <c r="F145" s="2">
        <v>689248598</v>
      </c>
      <c r="G145" s="58"/>
      <c r="H145" s="58"/>
    </row>
    <row r="146" spans="1:9" ht="15.75" thickBot="1" x14ac:dyDescent="0.3">
      <c r="A146" s="59" t="s">
        <v>698</v>
      </c>
      <c r="B146" s="66">
        <v>264</v>
      </c>
      <c r="C146" s="59" t="s">
        <v>706</v>
      </c>
      <c r="D146" s="59" t="s">
        <v>707</v>
      </c>
      <c r="E146" s="1" t="s">
        <v>28</v>
      </c>
      <c r="F146" s="2">
        <v>658781196</v>
      </c>
      <c r="G146" s="58"/>
      <c r="H146" s="58"/>
    </row>
    <row r="147" spans="1:9" ht="15.75" thickBot="1" x14ac:dyDescent="0.3">
      <c r="A147" s="41" t="s">
        <v>698</v>
      </c>
      <c r="C147" s="41" t="s">
        <v>706</v>
      </c>
      <c r="D147" s="41" t="s">
        <v>707</v>
      </c>
      <c r="E147" s="41" t="s">
        <v>28</v>
      </c>
      <c r="F147" s="42">
        <v>658781196</v>
      </c>
      <c r="G147" s="58"/>
      <c r="H147" s="58"/>
    </row>
    <row r="148" spans="1:9" ht="15.75" thickBot="1" x14ac:dyDescent="0.3">
      <c r="A148" s="1" t="s">
        <v>545</v>
      </c>
      <c r="B148">
        <v>204</v>
      </c>
      <c r="C148" s="1" t="s">
        <v>543</v>
      </c>
      <c r="D148" s="1" t="s">
        <v>544</v>
      </c>
      <c r="E148" s="1" t="s">
        <v>3</v>
      </c>
      <c r="F148" s="2">
        <v>655512563</v>
      </c>
      <c r="G148" s="58"/>
      <c r="H148" s="8"/>
    </row>
    <row r="149" spans="1:9" ht="15.75" thickBot="1" x14ac:dyDescent="0.3">
      <c r="A149" s="1" t="s">
        <v>34</v>
      </c>
      <c r="B149" s="58">
        <v>12</v>
      </c>
      <c r="C149" s="59" t="s">
        <v>32</v>
      </c>
      <c r="D149" s="59" t="s">
        <v>33</v>
      </c>
      <c r="E149" s="59" t="s">
        <v>3</v>
      </c>
      <c r="F149" s="2">
        <v>676761316</v>
      </c>
      <c r="G149" s="8"/>
      <c r="H149" s="8"/>
    </row>
    <row r="150" spans="1:9" ht="15.75" thickBot="1" x14ac:dyDescent="0.3">
      <c r="A150" s="61" t="s">
        <v>778</v>
      </c>
      <c r="B150" s="58">
        <v>12</v>
      </c>
      <c r="C150" s="59" t="s">
        <v>32</v>
      </c>
      <c r="D150" s="59" t="s">
        <v>33</v>
      </c>
      <c r="E150" s="59" t="s">
        <v>3</v>
      </c>
      <c r="F150" s="2">
        <v>676761316</v>
      </c>
      <c r="G150" s="58"/>
      <c r="H150" s="58"/>
    </row>
    <row r="151" spans="1:9" ht="15.75" thickBot="1" x14ac:dyDescent="0.3">
      <c r="A151" s="53" t="s">
        <v>605</v>
      </c>
      <c r="B151" s="67">
        <v>229</v>
      </c>
      <c r="C151" s="53" t="s">
        <v>608</v>
      </c>
      <c r="D151" s="53" t="s">
        <v>609</v>
      </c>
      <c r="E151" s="53" t="s">
        <v>3</v>
      </c>
      <c r="F151" s="55">
        <v>679150587</v>
      </c>
      <c r="G151" s="56"/>
      <c r="H151" s="56"/>
      <c r="I151" s="54"/>
    </row>
    <row r="152" spans="1:9" ht="15.75" thickBot="1" x14ac:dyDescent="0.3">
      <c r="A152" s="53" t="s">
        <v>605</v>
      </c>
      <c r="B152" s="54"/>
      <c r="C152" s="53" t="s">
        <v>608</v>
      </c>
      <c r="D152" s="53" t="s">
        <v>609</v>
      </c>
      <c r="E152" s="53" t="s">
        <v>3</v>
      </c>
      <c r="F152" s="55">
        <v>679150587</v>
      </c>
      <c r="G152" s="54"/>
      <c r="H152" s="54"/>
      <c r="I152" s="54"/>
    </row>
    <row r="153" spans="1:9" ht="15.75" thickBot="1" x14ac:dyDescent="0.3">
      <c r="A153" s="1" t="s">
        <v>710</v>
      </c>
      <c r="B153" s="54"/>
      <c r="C153" s="53" t="s">
        <v>608</v>
      </c>
      <c r="D153" s="53" t="s">
        <v>609</v>
      </c>
      <c r="E153" s="53" t="s">
        <v>3</v>
      </c>
      <c r="F153" s="55">
        <v>679150587</v>
      </c>
      <c r="G153" s="58"/>
      <c r="H153" s="58"/>
    </row>
    <row r="154" spans="1:9" ht="15.75" thickBot="1" x14ac:dyDescent="0.3">
      <c r="A154" s="1" t="s">
        <v>733</v>
      </c>
      <c r="B154" s="67">
        <v>229</v>
      </c>
      <c r="C154" s="53" t="s">
        <v>608</v>
      </c>
      <c r="D154" s="53" t="s">
        <v>609</v>
      </c>
      <c r="E154" s="53" t="s">
        <v>3</v>
      </c>
      <c r="F154" s="55">
        <v>679150587</v>
      </c>
      <c r="G154" s="58"/>
      <c r="H154" s="58"/>
    </row>
    <row r="155" spans="1:9" ht="15.75" thickBot="1" x14ac:dyDescent="0.3">
      <c r="A155" s="59" t="s">
        <v>27</v>
      </c>
      <c r="B155">
        <v>9</v>
      </c>
      <c r="C155" s="1" t="s">
        <v>25</v>
      </c>
      <c r="D155" s="1" t="s">
        <v>26</v>
      </c>
      <c r="E155" s="1" t="s">
        <v>28</v>
      </c>
      <c r="F155" s="2">
        <v>650492174</v>
      </c>
      <c r="G155" s="8"/>
      <c r="H155" s="8"/>
    </row>
    <row r="156" spans="1:9" ht="15.75" thickBot="1" x14ac:dyDescent="0.3">
      <c r="A156" s="1" t="s">
        <v>163</v>
      </c>
      <c r="B156">
        <v>62</v>
      </c>
      <c r="C156" s="1" t="s">
        <v>161</v>
      </c>
      <c r="D156" s="1" t="s">
        <v>162</v>
      </c>
      <c r="E156" s="1" t="s">
        <v>56</v>
      </c>
      <c r="F156" s="2">
        <v>634907749</v>
      </c>
      <c r="G156" s="8"/>
      <c r="H156" s="8"/>
    </row>
    <row r="157" spans="1:9" ht="15.75" thickBot="1" x14ac:dyDescent="0.3">
      <c r="A157" s="59" t="s">
        <v>737</v>
      </c>
      <c r="B157">
        <v>62</v>
      </c>
      <c r="C157" s="1" t="s">
        <v>161</v>
      </c>
      <c r="D157" s="1" t="s">
        <v>162</v>
      </c>
      <c r="E157" s="59" t="s">
        <v>56</v>
      </c>
      <c r="F157" s="2">
        <v>634907749</v>
      </c>
      <c r="G157" s="58"/>
      <c r="H157" s="58"/>
    </row>
    <row r="158" spans="1:9" ht="15.75" thickBot="1" x14ac:dyDescent="0.3">
      <c r="A158" s="1" t="s">
        <v>380</v>
      </c>
      <c r="B158">
        <v>130</v>
      </c>
      <c r="C158" s="1" t="s">
        <v>378</v>
      </c>
      <c r="D158" s="1" t="s">
        <v>379</v>
      </c>
      <c r="E158" s="1" t="s">
        <v>56</v>
      </c>
      <c r="F158" s="2">
        <v>615242216</v>
      </c>
      <c r="G158" s="13"/>
      <c r="H158" s="13"/>
    </row>
    <row r="159" spans="1:9" ht="15.75" thickBot="1" x14ac:dyDescent="0.3">
      <c r="A159" s="1" t="s">
        <v>498</v>
      </c>
      <c r="B159" s="58">
        <v>183</v>
      </c>
      <c r="C159" s="1" t="s">
        <v>496</v>
      </c>
      <c r="D159" s="1" t="s">
        <v>497</v>
      </c>
      <c r="E159" s="1" t="s">
        <v>3</v>
      </c>
      <c r="F159" s="2">
        <v>619523686</v>
      </c>
      <c r="G159" s="58"/>
      <c r="H159" s="58"/>
    </row>
    <row r="160" spans="1:9" ht="15.75" thickBot="1" x14ac:dyDescent="0.3">
      <c r="A160" s="1" t="s">
        <v>43</v>
      </c>
      <c r="B160">
        <v>15</v>
      </c>
      <c r="C160" s="1" t="s">
        <v>41</v>
      </c>
      <c r="D160" s="1" t="s">
        <v>42</v>
      </c>
      <c r="E160" s="1" t="s">
        <v>3</v>
      </c>
      <c r="F160" s="2">
        <v>686679286</v>
      </c>
      <c r="G160" s="8"/>
      <c r="H160" s="8"/>
    </row>
    <row r="161" spans="1:8" ht="15.75" thickBot="1" x14ac:dyDescent="0.3">
      <c r="A161" s="1" t="s">
        <v>194</v>
      </c>
      <c r="B161">
        <v>73</v>
      </c>
      <c r="C161" s="1" t="s">
        <v>41</v>
      </c>
      <c r="D161" s="1" t="s">
        <v>193</v>
      </c>
      <c r="E161" s="1" t="s">
        <v>56</v>
      </c>
      <c r="F161" s="2">
        <v>618803690</v>
      </c>
      <c r="G161" s="8"/>
      <c r="H161" s="8"/>
    </row>
    <row r="162" spans="1:8" ht="15.75" thickBot="1" x14ac:dyDescent="0.3">
      <c r="A162" s="1" t="s">
        <v>619</v>
      </c>
      <c r="C162" s="1" t="s">
        <v>41</v>
      </c>
      <c r="D162" s="1" t="s">
        <v>722</v>
      </c>
      <c r="E162" s="59" t="s">
        <v>3</v>
      </c>
      <c r="F162" s="2">
        <v>629908936</v>
      </c>
      <c r="G162" s="58"/>
      <c r="H162" s="58"/>
    </row>
    <row r="163" spans="1:8" ht="15.75" thickBot="1" x14ac:dyDescent="0.3">
      <c r="A163" s="62" t="s">
        <v>741</v>
      </c>
      <c r="C163" s="68" t="s">
        <v>41</v>
      </c>
      <c r="D163" s="68" t="s">
        <v>742</v>
      </c>
      <c r="E163" s="68" t="s">
        <v>56</v>
      </c>
      <c r="F163" s="11"/>
      <c r="G163" s="58"/>
      <c r="H163" s="58"/>
    </row>
    <row r="164" spans="1:8" ht="15.75" thickBot="1" x14ac:dyDescent="0.3">
      <c r="A164" s="41" t="s">
        <v>619</v>
      </c>
      <c r="C164" s="41" t="s">
        <v>41</v>
      </c>
      <c r="D164" s="41" t="s">
        <v>722</v>
      </c>
      <c r="E164" s="59" t="s">
        <v>3</v>
      </c>
      <c r="F164" s="42">
        <v>629908936</v>
      </c>
      <c r="G164" s="58"/>
      <c r="H164" s="58"/>
    </row>
    <row r="165" spans="1:8" ht="15.75" thickBot="1" x14ac:dyDescent="0.3">
      <c r="A165" s="1" t="s">
        <v>741</v>
      </c>
      <c r="C165" s="1" t="s">
        <v>41</v>
      </c>
      <c r="D165" s="1" t="s">
        <v>742</v>
      </c>
      <c r="E165" s="1" t="s">
        <v>56</v>
      </c>
      <c r="F165" s="59"/>
      <c r="G165" s="58"/>
      <c r="H165" s="58"/>
    </row>
    <row r="166" spans="1:8" ht="15.75" thickBot="1" x14ac:dyDescent="0.3">
      <c r="A166" s="60" t="s">
        <v>619</v>
      </c>
      <c r="C166" s="11" t="s">
        <v>620</v>
      </c>
      <c r="D166" s="11" t="s">
        <v>621</v>
      </c>
      <c r="E166" s="59" t="s">
        <v>3</v>
      </c>
      <c r="F166" s="70">
        <v>629908936</v>
      </c>
      <c r="G166" s="13"/>
      <c r="H166" s="13"/>
    </row>
    <row r="167" spans="1:8" ht="15.75" thickBot="1" x14ac:dyDescent="0.3">
      <c r="A167" s="59" t="s">
        <v>119</v>
      </c>
      <c r="B167" s="58">
        <v>43</v>
      </c>
      <c r="C167" s="59" t="s">
        <v>117</v>
      </c>
      <c r="D167" s="59" t="s">
        <v>118</v>
      </c>
      <c r="E167" s="1" t="s">
        <v>3</v>
      </c>
      <c r="F167" s="2">
        <v>981522200</v>
      </c>
      <c r="G167" s="8"/>
      <c r="H167" s="8"/>
    </row>
    <row r="168" spans="1:8" ht="15.75" thickBot="1" x14ac:dyDescent="0.3">
      <c r="A168" s="1" t="s">
        <v>528</v>
      </c>
      <c r="B168">
        <v>197</v>
      </c>
      <c r="C168" s="1" t="s">
        <v>117</v>
      </c>
      <c r="D168" s="1" t="s">
        <v>527</v>
      </c>
      <c r="E168" s="59" t="s">
        <v>3</v>
      </c>
      <c r="F168" s="2">
        <v>678443660</v>
      </c>
      <c r="G168" s="58"/>
      <c r="H168" s="8" t="s">
        <v>565</v>
      </c>
    </row>
    <row r="169" spans="1:8" ht="15.75" thickBot="1" x14ac:dyDescent="0.3">
      <c r="A169" s="59" t="s">
        <v>529</v>
      </c>
      <c r="B169">
        <v>198</v>
      </c>
      <c r="C169" s="59" t="s">
        <v>117</v>
      </c>
      <c r="D169" s="59" t="s">
        <v>527</v>
      </c>
      <c r="E169" s="59" t="s">
        <v>3</v>
      </c>
      <c r="F169" s="2">
        <v>678443660</v>
      </c>
      <c r="H169" s="8" t="s">
        <v>565</v>
      </c>
    </row>
    <row r="170" spans="1:8" ht="15.75" thickBot="1" x14ac:dyDescent="0.3">
      <c r="A170" s="59" t="s">
        <v>588</v>
      </c>
      <c r="B170">
        <v>43</v>
      </c>
      <c r="C170" s="59" t="s">
        <v>117</v>
      </c>
      <c r="D170" s="59" t="s">
        <v>118</v>
      </c>
      <c r="E170" s="59" t="s">
        <v>3</v>
      </c>
      <c r="F170" s="2">
        <v>981522200</v>
      </c>
      <c r="G170" s="58"/>
      <c r="H170" s="58"/>
    </row>
    <row r="171" spans="1:8" ht="15.75" thickBot="1" x14ac:dyDescent="0.3">
      <c r="A171" s="1" t="s">
        <v>105</v>
      </c>
      <c r="B171">
        <v>37</v>
      </c>
      <c r="C171" s="1" t="s">
        <v>103</v>
      </c>
      <c r="D171" s="1" t="s">
        <v>104</v>
      </c>
      <c r="E171" s="1" t="s">
        <v>56</v>
      </c>
      <c r="F171" s="2">
        <v>645930773</v>
      </c>
      <c r="G171" s="8"/>
      <c r="H171" s="8"/>
    </row>
    <row r="172" spans="1:8" ht="15.75" thickBot="1" x14ac:dyDescent="0.3">
      <c r="A172" s="59" t="s">
        <v>105</v>
      </c>
      <c r="B172">
        <v>39</v>
      </c>
      <c r="C172" s="1" t="s">
        <v>103</v>
      </c>
      <c r="D172" s="1" t="s">
        <v>104</v>
      </c>
      <c r="E172" s="1" t="s">
        <v>56</v>
      </c>
      <c r="F172" s="2">
        <v>645930773</v>
      </c>
      <c r="G172" s="8"/>
      <c r="H172" s="8"/>
    </row>
    <row r="173" spans="1:8" ht="15.75" thickBot="1" x14ac:dyDescent="0.3">
      <c r="A173" s="1" t="s">
        <v>21</v>
      </c>
      <c r="B173" s="13">
        <v>7</v>
      </c>
      <c r="C173" s="1" t="s">
        <v>19</v>
      </c>
      <c r="D173" s="1" t="s">
        <v>20</v>
      </c>
      <c r="E173" s="1" t="s">
        <v>3</v>
      </c>
      <c r="F173" s="2">
        <v>670494741</v>
      </c>
      <c r="G173" s="8"/>
      <c r="H173" s="8"/>
    </row>
    <row r="174" spans="1:8" ht="15.75" thickBot="1" x14ac:dyDescent="0.3">
      <c r="A174" s="1" t="s">
        <v>486</v>
      </c>
      <c r="B174">
        <v>178</v>
      </c>
      <c r="C174" s="1" t="s">
        <v>19</v>
      </c>
      <c r="D174" s="1" t="s">
        <v>485</v>
      </c>
      <c r="E174" s="1" t="s">
        <v>3</v>
      </c>
      <c r="F174" s="2">
        <v>676506630</v>
      </c>
      <c r="G174" s="13"/>
      <c r="H174" s="13"/>
    </row>
    <row r="175" spans="1:8" ht="15.75" thickBot="1" x14ac:dyDescent="0.3">
      <c r="A175" s="1" t="s">
        <v>520</v>
      </c>
      <c r="B175">
        <v>194</v>
      </c>
      <c r="C175" s="1" t="s">
        <v>19</v>
      </c>
      <c r="D175" s="1" t="s">
        <v>519</v>
      </c>
      <c r="E175" s="1" t="s">
        <v>28</v>
      </c>
      <c r="F175" s="2">
        <v>639886986</v>
      </c>
      <c r="G175" s="58"/>
      <c r="H175" s="58"/>
    </row>
    <row r="176" spans="1:8" ht="15.75" thickBot="1" x14ac:dyDescent="0.3">
      <c r="A176" s="59" t="s">
        <v>531</v>
      </c>
      <c r="B176">
        <v>199</v>
      </c>
      <c r="C176" s="1" t="s">
        <v>19</v>
      </c>
      <c r="D176" s="1" t="s">
        <v>530</v>
      </c>
      <c r="E176" s="1" t="s">
        <v>28</v>
      </c>
      <c r="F176" s="2">
        <v>639886986</v>
      </c>
      <c r="G176" s="58"/>
      <c r="H176" s="8"/>
    </row>
    <row r="177" spans="1:9" ht="15.75" thickBot="1" x14ac:dyDescent="0.3">
      <c r="A177" s="64" t="s">
        <v>575</v>
      </c>
      <c r="B177" s="58">
        <v>194</v>
      </c>
      <c r="C177" s="59" t="s">
        <v>19</v>
      </c>
      <c r="D177" s="59" t="s">
        <v>519</v>
      </c>
      <c r="E177" s="59" t="s">
        <v>28</v>
      </c>
      <c r="F177" s="2">
        <v>639886986</v>
      </c>
    </row>
    <row r="178" spans="1:9" ht="15.75" thickBot="1" x14ac:dyDescent="0.3">
      <c r="A178" s="61" t="s">
        <v>661</v>
      </c>
      <c r="C178" s="1" t="s">
        <v>19</v>
      </c>
      <c r="D178" s="1" t="s">
        <v>662</v>
      </c>
      <c r="E178" s="61" t="s">
        <v>3</v>
      </c>
      <c r="F178" s="11"/>
      <c r="G178" s="58"/>
      <c r="H178" s="58"/>
    </row>
    <row r="179" spans="1:9" ht="15.75" thickBot="1" x14ac:dyDescent="0.3">
      <c r="A179" s="1" t="s">
        <v>759</v>
      </c>
      <c r="C179" s="1" t="s">
        <v>770</v>
      </c>
      <c r="D179" s="1" t="s">
        <v>771</v>
      </c>
      <c r="E179" s="1" t="s">
        <v>3</v>
      </c>
      <c r="F179" s="2">
        <v>686760301</v>
      </c>
      <c r="G179" s="58"/>
      <c r="H179" s="58"/>
    </row>
    <row r="180" spans="1:9" ht="15.75" thickBot="1" x14ac:dyDescent="0.3">
      <c r="A180" s="59" t="s">
        <v>314</v>
      </c>
      <c r="B180" s="58">
        <v>107</v>
      </c>
      <c r="C180" s="59" t="s">
        <v>312</v>
      </c>
      <c r="D180" s="59" t="s">
        <v>313</v>
      </c>
      <c r="E180" s="59" t="s">
        <v>28</v>
      </c>
      <c r="F180" s="2">
        <v>639555974</v>
      </c>
      <c r="G180" s="58"/>
      <c r="H180" s="58"/>
    </row>
    <row r="181" spans="1:9" ht="15.75" thickBot="1" x14ac:dyDescent="0.3">
      <c r="A181" s="1" t="s">
        <v>613</v>
      </c>
      <c r="B181" s="20">
        <v>231</v>
      </c>
      <c r="C181" s="1" t="s">
        <v>615</v>
      </c>
      <c r="D181" s="1" t="s">
        <v>616</v>
      </c>
      <c r="E181" s="1" t="s">
        <v>28</v>
      </c>
      <c r="F181" s="2">
        <v>615681971</v>
      </c>
      <c r="G181" s="58"/>
      <c r="H181" s="58"/>
    </row>
    <row r="182" spans="1:9" ht="15.75" thickBot="1" x14ac:dyDescent="0.3">
      <c r="A182" s="1" t="s">
        <v>614</v>
      </c>
      <c r="B182" s="20">
        <v>232</v>
      </c>
      <c r="C182" s="1" t="s">
        <v>615</v>
      </c>
      <c r="D182" s="1" t="s">
        <v>616</v>
      </c>
      <c r="E182" s="1" t="s">
        <v>28</v>
      </c>
      <c r="F182" s="2">
        <v>615681971</v>
      </c>
      <c r="G182" s="58"/>
      <c r="H182" s="58"/>
    </row>
    <row r="183" spans="1:9" ht="15.75" thickBot="1" x14ac:dyDescent="0.3">
      <c r="A183" s="59" t="s">
        <v>509</v>
      </c>
      <c r="B183" s="58">
        <v>187</v>
      </c>
      <c r="C183" s="59" t="s">
        <v>507</v>
      </c>
      <c r="D183" s="59" t="s">
        <v>508</v>
      </c>
      <c r="E183" s="59" t="s">
        <v>3</v>
      </c>
      <c r="F183" s="2">
        <v>686141017</v>
      </c>
      <c r="G183" s="13"/>
      <c r="H183" s="13"/>
    </row>
    <row r="184" spans="1:9" ht="15.75" thickBot="1" x14ac:dyDescent="0.3">
      <c r="A184" s="1" t="s">
        <v>377</v>
      </c>
      <c r="B184">
        <v>129</v>
      </c>
      <c r="C184" s="1" t="s">
        <v>375</v>
      </c>
      <c r="D184" s="1" t="s">
        <v>376</v>
      </c>
      <c r="E184" s="6" t="s">
        <v>28</v>
      </c>
      <c r="F184" s="59"/>
      <c r="G184" s="58"/>
      <c r="H184" s="58"/>
    </row>
    <row r="185" spans="1:9" ht="15.75" thickBot="1" x14ac:dyDescent="0.3">
      <c r="A185" s="59" t="s">
        <v>147</v>
      </c>
      <c r="B185">
        <v>55</v>
      </c>
      <c r="C185" s="1" t="s">
        <v>145</v>
      </c>
      <c r="D185" s="1" t="s">
        <v>146</v>
      </c>
      <c r="E185" s="1" t="s">
        <v>56</v>
      </c>
      <c r="F185" s="2">
        <v>637302508</v>
      </c>
      <c r="G185" s="8"/>
      <c r="H185" s="8"/>
    </row>
    <row r="186" spans="1:9" ht="15.75" thickBot="1" x14ac:dyDescent="0.3">
      <c r="A186" s="59" t="s">
        <v>199</v>
      </c>
      <c r="B186" s="13">
        <v>75</v>
      </c>
      <c r="C186" s="1" t="s">
        <v>145</v>
      </c>
      <c r="D186" s="1" t="s">
        <v>198</v>
      </c>
      <c r="E186" s="59" t="s">
        <v>56</v>
      </c>
      <c r="F186" s="2">
        <v>603688977</v>
      </c>
      <c r="G186" s="8"/>
      <c r="H186" s="8"/>
    </row>
    <row r="187" spans="1:9" ht="15.75" thickBot="1" x14ac:dyDescent="0.3">
      <c r="A187" s="1" t="s">
        <v>552</v>
      </c>
      <c r="B187" s="58">
        <v>207</v>
      </c>
      <c r="C187" s="1" t="s">
        <v>550</v>
      </c>
      <c r="D187" s="1" t="s">
        <v>551</v>
      </c>
      <c r="E187" s="1" t="s">
        <v>28</v>
      </c>
      <c r="F187" s="2">
        <v>607158535</v>
      </c>
      <c r="H187" s="58"/>
    </row>
    <row r="188" spans="1:9" ht="15.75" thickBot="1" x14ac:dyDescent="0.3">
      <c r="A188" s="1" t="s">
        <v>362</v>
      </c>
      <c r="B188">
        <v>124</v>
      </c>
      <c r="C188" s="1" t="s">
        <v>361</v>
      </c>
      <c r="D188" s="1" t="s">
        <v>51</v>
      </c>
      <c r="E188" s="1" t="s">
        <v>3</v>
      </c>
      <c r="F188" s="2">
        <v>629673956</v>
      </c>
      <c r="G188" s="58"/>
      <c r="H188" s="58"/>
    </row>
    <row r="189" spans="1:9" ht="15.75" thickBot="1" x14ac:dyDescent="0.3">
      <c r="A189" s="1" t="s">
        <v>437</v>
      </c>
      <c r="B189" s="58">
        <v>156</v>
      </c>
      <c r="C189" s="1" t="s">
        <v>361</v>
      </c>
      <c r="D189" s="1" t="s">
        <v>436</v>
      </c>
      <c r="E189" s="1" t="s">
        <v>28</v>
      </c>
      <c r="F189" s="2">
        <v>685622032</v>
      </c>
      <c r="G189" s="13"/>
      <c r="H189" s="13"/>
      <c r="I189" s="58"/>
    </row>
    <row r="190" spans="1:9" ht="15.75" thickBot="1" x14ac:dyDescent="0.3">
      <c r="A190" s="1" t="s">
        <v>447</v>
      </c>
      <c r="B190" s="58">
        <v>162</v>
      </c>
      <c r="C190" s="1" t="s">
        <v>361</v>
      </c>
      <c r="D190" s="1" t="s">
        <v>436</v>
      </c>
      <c r="E190" s="1" t="s">
        <v>28</v>
      </c>
      <c r="F190" s="2">
        <v>685622032</v>
      </c>
      <c r="G190" s="13"/>
      <c r="H190" s="13"/>
    </row>
    <row r="191" spans="1:9" ht="15.75" thickBot="1" x14ac:dyDescent="0.3">
      <c r="A191" s="1" t="s">
        <v>553</v>
      </c>
      <c r="B191">
        <v>208</v>
      </c>
      <c r="C191" s="1" t="s">
        <v>361</v>
      </c>
      <c r="D191" s="1" t="s">
        <v>51</v>
      </c>
      <c r="E191" s="1" t="s">
        <v>3</v>
      </c>
      <c r="F191" s="2">
        <v>629673956</v>
      </c>
      <c r="G191" s="58"/>
      <c r="H191" s="58"/>
    </row>
    <row r="192" spans="1:9" ht="15.75" thickBot="1" x14ac:dyDescent="0.3">
      <c r="A192" s="1" t="s">
        <v>712</v>
      </c>
      <c r="B192">
        <v>208</v>
      </c>
      <c r="C192" s="1" t="s">
        <v>361</v>
      </c>
      <c r="D192" s="1" t="s">
        <v>51</v>
      </c>
      <c r="E192" s="59" t="s">
        <v>3</v>
      </c>
      <c r="F192" s="2">
        <v>629673956</v>
      </c>
      <c r="G192" s="58"/>
      <c r="H192" s="58"/>
    </row>
    <row r="193" spans="1:8" ht="15.75" thickBot="1" x14ac:dyDescent="0.3">
      <c r="A193" s="1" t="s">
        <v>747</v>
      </c>
      <c r="B193" s="58">
        <v>208</v>
      </c>
      <c r="C193" s="1" t="s">
        <v>361</v>
      </c>
      <c r="D193" s="1" t="s">
        <v>51</v>
      </c>
      <c r="E193" s="1" t="s">
        <v>3</v>
      </c>
      <c r="F193" s="2">
        <v>629673956</v>
      </c>
      <c r="G193" s="58"/>
      <c r="H193" s="58"/>
    </row>
    <row r="194" spans="1:8" ht="15.75" thickBot="1" x14ac:dyDescent="0.3">
      <c r="A194" s="33" t="s">
        <v>348</v>
      </c>
      <c r="B194" s="58">
        <v>120</v>
      </c>
      <c r="C194" s="59" t="s">
        <v>346</v>
      </c>
      <c r="D194" s="59" t="s">
        <v>347</v>
      </c>
      <c r="E194" s="59" t="s">
        <v>3</v>
      </c>
      <c r="F194" s="2">
        <v>659017686</v>
      </c>
      <c r="G194" s="13"/>
      <c r="H194" s="13"/>
    </row>
    <row r="195" spans="1:8" ht="15.75" thickBot="1" x14ac:dyDescent="0.3">
      <c r="A195" s="1" t="s">
        <v>699</v>
      </c>
      <c r="B195" s="66">
        <v>260</v>
      </c>
      <c r="C195" s="1" t="s">
        <v>703</v>
      </c>
      <c r="D195" s="1" t="s">
        <v>704</v>
      </c>
      <c r="E195" s="1" t="s">
        <v>3</v>
      </c>
      <c r="F195" s="2">
        <v>649809298</v>
      </c>
      <c r="G195" s="58"/>
      <c r="H195" s="58"/>
    </row>
    <row r="196" spans="1:8" ht="15.75" thickBot="1" x14ac:dyDescent="0.3">
      <c r="A196" s="59" t="s">
        <v>456</v>
      </c>
      <c r="B196" s="58">
        <v>165</v>
      </c>
      <c r="C196" s="1" t="s">
        <v>454</v>
      </c>
      <c r="D196" s="1" t="s">
        <v>455</v>
      </c>
      <c r="E196" s="1" t="s">
        <v>3</v>
      </c>
      <c r="F196" s="2">
        <v>699804231</v>
      </c>
      <c r="G196" s="13"/>
      <c r="H196" s="13"/>
    </row>
    <row r="197" spans="1:8" ht="15.75" thickBot="1" x14ac:dyDescent="0.3">
      <c r="A197" s="59" t="s">
        <v>537</v>
      </c>
      <c r="B197" s="13">
        <v>201</v>
      </c>
      <c r="C197" s="1" t="s">
        <v>535</v>
      </c>
      <c r="D197" s="1" t="s">
        <v>536</v>
      </c>
      <c r="E197" s="59" t="s">
        <v>28</v>
      </c>
      <c r="F197" s="2">
        <v>666015385</v>
      </c>
      <c r="G197" s="58"/>
      <c r="H197" s="8"/>
    </row>
    <row r="198" spans="1:8" ht="15.75" thickBot="1" x14ac:dyDescent="0.3">
      <c r="A198" s="1" t="s">
        <v>714</v>
      </c>
      <c r="C198" s="1" t="s">
        <v>717</v>
      </c>
      <c r="D198" s="1" t="s">
        <v>718</v>
      </c>
      <c r="E198" s="1" t="s">
        <v>56</v>
      </c>
      <c r="F198" s="2">
        <v>615349717</v>
      </c>
      <c r="H198" s="11"/>
    </row>
    <row r="199" spans="1:8" ht="15.75" thickBot="1" x14ac:dyDescent="0.3">
      <c r="A199" s="41" t="s">
        <v>714</v>
      </c>
      <c r="C199" s="41" t="s">
        <v>717</v>
      </c>
      <c r="D199" s="41" t="s">
        <v>718</v>
      </c>
      <c r="E199" s="41" t="s">
        <v>56</v>
      </c>
      <c r="F199" s="42">
        <v>615349717</v>
      </c>
      <c r="H199" s="11"/>
    </row>
    <row r="200" spans="1:8" ht="15.75" thickBot="1" x14ac:dyDescent="0.3">
      <c r="A200" s="1" t="s">
        <v>46</v>
      </c>
      <c r="B200">
        <v>16</v>
      </c>
      <c r="C200" s="1" t="s">
        <v>44</v>
      </c>
      <c r="D200" s="1" t="s">
        <v>45</v>
      </c>
      <c r="E200" s="1" t="s">
        <v>28</v>
      </c>
      <c r="F200" s="2">
        <v>607845276</v>
      </c>
      <c r="G200" s="8"/>
      <c r="H200" s="59"/>
    </row>
    <row r="201" spans="1:8" ht="15.75" thickBot="1" x14ac:dyDescent="0.3">
      <c r="A201" s="59" t="s">
        <v>88</v>
      </c>
      <c r="B201">
        <v>31</v>
      </c>
      <c r="C201" s="1" t="s">
        <v>44</v>
      </c>
      <c r="D201" s="1" t="s">
        <v>87</v>
      </c>
      <c r="E201" s="1" t="s">
        <v>28</v>
      </c>
      <c r="F201" s="2">
        <v>659783879</v>
      </c>
      <c r="G201" s="8"/>
      <c r="H201" s="1"/>
    </row>
    <row r="202" spans="1:8" ht="15.75" thickBot="1" x14ac:dyDescent="0.3">
      <c r="A202" s="1" t="s">
        <v>389</v>
      </c>
      <c r="B202" s="58">
        <v>134</v>
      </c>
      <c r="C202" s="1" t="s">
        <v>44</v>
      </c>
      <c r="D202" s="1" t="s">
        <v>388</v>
      </c>
      <c r="E202" s="1" t="s">
        <v>56</v>
      </c>
      <c r="F202" s="2">
        <v>680820411</v>
      </c>
      <c r="H202" s="11"/>
    </row>
    <row r="203" spans="1:8" ht="15.75" thickBot="1" x14ac:dyDescent="0.3">
      <c r="A203" s="1" t="s">
        <v>461</v>
      </c>
      <c r="B203">
        <v>168</v>
      </c>
      <c r="C203" s="1" t="s">
        <v>44</v>
      </c>
      <c r="D203" s="1" t="s">
        <v>460</v>
      </c>
      <c r="E203" s="1" t="s">
        <v>3</v>
      </c>
      <c r="F203" s="2">
        <v>659382620</v>
      </c>
      <c r="G203" s="58"/>
      <c r="H203" s="11"/>
    </row>
    <row r="204" spans="1:8" ht="15.75" thickBot="1" x14ac:dyDescent="0.3">
      <c r="A204" s="37" t="s">
        <v>562</v>
      </c>
      <c r="B204">
        <v>217</v>
      </c>
      <c r="C204" s="35" t="s">
        <v>44</v>
      </c>
      <c r="D204" s="35" t="s">
        <v>87</v>
      </c>
      <c r="E204" s="35" t="s">
        <v>28</v>
      </c>
      <c r="F204" s="36">
        <v>659783879</v>
      </c>
      <c r="G204" s="58"/>
      <c r="H204" s="11"/>
    </row>
    <row r="205" spans="1:8" ht="15.75" thickBot="1" x14ac:dyDescent="0.3">
      <c r="A205" s="41" t="s">
        <v>579</v>
      </c>
      <c r="B205" s="20">
        <v>225</v>
      </c>
      <c r="C205" s="41" t="s">
        <v>44</v>
      </c>
      <c r="D205" s="41" t="s">
        <v>587</v>
      </c>
      <c r="E205" s="41" t="s">
        <v>28</v>
      </c>
      <c r="F205" s="43">
        <v>646125042</v>
      </c>
      <c r="H205" s="11"/>
    </row>
    <row r="206" spans="1:8" ht="15.75" thickBot="1" x14ac:dyDescent="0.3">
      <c r="A206" s="61" t="s">
        <v>623</v>
      </c>
      <c r="B206">
        <v>16</v>
      </c>
      <c r="C206" s="1" t="s">
        <v>44</v>
      </c>
      <c r="D206" s="1" t="s">
        <v>45</v>
      </c>
      <c r="E206" s="1" t="s">
        <v>28</v>
      </c>
      <c r="F206" s="2">
        <v>607845276</v>
      </c>
      <c r="G206" s="8"/>
      <c r="H206" s="1"/>
    </row>
    <row r="207" spans="1:8" ht="15.75" thickBot="1" x14ac:dyDescent="0.3">
      <c r="A207" s="1" t="s">
        <v>628</v>
      </c>
      <c r="B207" s="20">
        <v>235</v>
      </c>
      <c r="C207" s="1" t="s">
        <v>631</v>
      </c>
      <c r="D207" s="1" t="s">
        <v>632</v>
      </c>
      <c r="E207" s="1" t="s">
        <v>3</v>
      </c>
      <c r="F207" s="2">
        <v>649465836</v>
      </c>
      <c r="G207" s="58"/>
      <c r="H207" s="58"/>
    </row>
    <row r="208" spans="1:8" ht="15.75" thickBot="1" x14ac:dyDescent="0.3">
      <c r="A208" s="1" t="s">
        <v>674</v>
      </c>
      <c r="B208">
        <v>16</v>
      </c>
      <c r="C208" s="1" t="s">
        <v>44</v>
      </c>
      <c r="D208" s="1" t="s">
        <v>45</v>
      </c>
      <c r="E208" s="1" t="s">
        <v>28</v>
      </c>
      <c r="F208" s="2">
        <v>607845276</v>
      </c>
      <c r="H208" s="13"/>
    </row>
    <row r="209" spans="1:9" ht="15.75" thickBot="1" x14ac:dyDescent="0.3">
      <c r="A209" s="1" t="s">
        <v>716</v>
      </c>
      <c r="B209" s="58"/>
      <c r="C209" s="1" t="s">
        <v>723</v>
      </c>
      <c r="D209" s="1" t="s">
        <v>724</v>
      </c>
      <c r="E209" s="1" t="s">
        <v>56</v>
      </c>
      <c r="F209" s="2">
        <v>629884513</v>
      </c>
      <c r="G209" s="58"/>
      <c r="H209" s="58"/>
    </row>
    <row r="210" spans="1:9" ht="15.75" thickBot="1" x14ac:dyDescent="0.3">
      <c r="A210" s="59" t="s">
        <v>716</v>
      </c>
      <c r="B210" s="58"/>
      <c r="C210" s="59" t="s">
        <v>723</v>
      </c>
      <c r="D210" s="59" t="s">
        <v>724</v>
      </c>
      <c r="E210" s="59" t="s">
        <v>56</v>
      </c>
      <c r="F210" s="2">
        <v>629884513</v>
      </c>
      <c r="H210" s="58"/>
    </row>
    <row r="211" spans="1:9" ht="15.75" thickBot="1" x14ac:dyDescent="0.3">
      <c r="A211" s="41" t="s">
        <v>578</v>
      </c>
      <c r="B211" s="20">
        <v>222</v>
      </c>
      <c r="C211" s="41" t="s">
        <v>582</v>
      </c>
      <c r="D211" s="41" t="s">
        <v>583</v>
      </c>
      <c r="E211" s="41" t="s">
        <v>56</v>
      </c>
      <c r="F211" s="42">
        <v>657091411</v>
      </c>
      <c r="G211" s="58"/>
      <c r="H211" s="58"/>
    </row>
    <row r="212" spans="1:9" ht="15.75" thickBot="1" x14ac:dyDescent="0.3">
      <c r="A212" s="1" t="s">
        <v>169</v>
      </c>
      <c r="B212" s="13">
        <v>64</v>
      </c>
      <c r="C212" s="1" t="s">
        <v>167</v>
      </c>
      <c r="D212" s="1" t="s">
        <v>168</v>
      </c>
      <c r="E212" s="1" t="s">
        <v>3</v>
      </c>
      <c r="F212" s="2">
        <v>655485724</v>
      </c>
      <c r="G212" s="8"/>
      <c r="H212" s="8"/>
    </row>
    <row r="213" spans="1:9" ht="15.75" thickBot="1" x14ac:dyDescent="0.3">
      <c r="A213" s="1" t="s">
        <v>326</v>
      </c>
      <c r="B213">
        <v>115</v>
      </c>
      <c r="C213" s="1" t="s">
        <v>337</v>
      </c>
      <c r="D213" s="1" t="s">
        <v>338</v>
      </c>
      <c r="E213" s="1" t="s">
        <v>56</v>
      </c>
      <c r="F213" s="2">
        <v>605525610</v>
      </c>
      <c r="G213" s="58"/>
      <c r="H213" s="58"/>
    </row>
    <row r="214" spans="1:9" ht="15.75" thickBot="1" x14ac:dyDescent="0.3">
      <c r="A214" s="1" t="s">
        <v>197</v>
      </c>
      <c r="B214" s="58">
        <v>74</v>
      </c>
      <c r="C214" s="1" t="s">
        <v>195</v>
      </c>
      <c r="D214" s="1" t="s">
        <v>196</v>
      </c>
      <c r="E214" s="1" t="s">
        <v>28</v>
      </c>
      <c r="F214" s="2">
        <v>678336000</v>
      </c>
      <c r="G214" s="8"/>
      <c r="H214" s="8"/>
    </row>
    <row r="215" spans="1:9" ht="15.75" thickBot="1" x14ac:dyDescent="0.3">
      <c r="A215" s="61" t="s">
        <v>668</v>
      </c>
      <c r="B215" s="58"/>
      <c r="C215" s="59" t="s">
        <v>669</v>
      </c>
      <c r="D215" s="59" t="s">
        <v>670</v>
      </c>
      <c r="E215" s="61" t="s">
        <v>3</v>
      </c>
      <c r="F215" s="11"/>
      <c r="G215" s="58"/>
      <c r="H215" s="58"/>
    </row>
    <row r="216" spans="1:9" ht="15.75" thickBot="1" x14ac:dyDescent="0.3">
      <c r="A216" s="59" t="s">
        <v>182</v>
      </c>
      <c r="B216" s="58">
        <v>68</v>
      </c>
      <c r="C216" s="59" t="s">
        <v>180</v>
      </c>
      <c r="D216" s="59" t="s">
        <v>181</v>
      </c>
      <c r="E216" s="59" t="s">
        <v>3</v>
      </c>
      <c r="F216" s="59"/>
      <c r="G216" s="8"/>
      <c r="H216" s="8"/>
      <c r="I216" s="13"/>
    </row>
    <row r="217" spans="1:9" ht="15.75" thickBot="1" x14ac:dyDescent="0.3">
      <c r="A217" s="59" t="s">
        <v>182</v>
      </c>
      <c r="B217" s="58">
        <v>211</v>
      </c>
      <c r="C217" s="59" t="s">
        <v>180</v>
      </c>
      <c r="D217" s="59" t="s">
        <v>558</v>
      </c>
      <c r="E217" s="59" t="s">
        <v>3</v>
      </c>
      <c r="F217" s="59"/>
      <c r="G217" s="58"/>
      <c r="H217" s="58"/>
    </row>
    <row r="218" spans="1:9" ht="15.75" thickBot="1" x14ac:dyDescent="0.3">
      <c r="A218" s="59" t="s">
        <v>404</v>
      </c>
      <c r="B218">
        <v>141</v>
      </c>
      <c r="C218" s="59" t="s">
        <v>402</v>
      </c>
      <c r="D218" s="59" t="s">
        <v>403</v>
      </c>
      <c r="E218" s="59" t="s">
        <v>3</v>
      </c>
      <c r="F218" s="2">
        <v>654955243</v>
      </c>
      <c r="G218" s="58"/>
      <c r="H218" s="58"/>
    </row>
    <row r="219" spans="1:9" ht="15.75" thickBot="1" x14ac:dyDescent="0.3">
      <c r="A219" s="41" t="s">
        <v>575</v>
      </c>
      <c r="B219" s="20">
        <v>223</v>
      </c>
      <c r="C219" s="41" t="s">
        <v>402</v>
      </c>
      <c r="D219" s="41" t="s">
        <v>584</v>
      </c>
      <c r="E219" s="41" t="s">
        <v>56</v>
      </c>
      <c r="F219" s="42">
        <v>696877646</v>
      </c>
      <c r="G219" s="58"/>
      <c r="H219" s="58"/>
    </row>
    <row r="220" spans="1:9" ht="15.75" thickBot="1" x14ac:dyDescent="0.3">
      <c r="A220" s="49" t="s">
        <v>693</v>
      </c>
      <c r="C220" s="59" t="s">
        <v>694</v>
      </c>
      <c r="D220" s="59" t="s">
        <v>695</v>
      </c>
      <c r="E220" s="8" t="s">
        <v>28</v>
      </c>
      <c r="F220" s="20">
        <v>628212673</v>
      </c>
      <c r="G220" s="58"/>
      <c r="H220" s="58"/>
    </row>
    <row r="221" spans="1:9" ht="15.75" thickBot="1" x14ac:dyDescent="0.3">
      <c r="A221" s="59" t="s">
        <v>693</v>
      </c>
      <c r="B221" s="66">
        <v>261</v>
      </c>
      <c r="C221" s="1" t="s">
        <v>694</v>
      </c>
      <c r="D221" s="1" t="s">
        <v>695</v>
      </c>
      <c r="E221" s="1" t="s">
        <v>28</v>
      </c>
      <c r="F221" s="2">
        <v>628212673</v>
      </c>
      <c r="G221" s="11"/>
      <c r="H221" s="11"/>
    </row>
    <row r="222" spans="1:9" ht="15.75" thickBot="1" x14ac:dyDescent="0.3">
      <c r="A222" s="59" t="s">
        <v>9</v>
      </c>
      <c r="B222" s="58">
        <v>3</v>
      </c>
      <c r="C222" s="1" t="s">
        <v>7</v>
      </c>
      <c r="D222" s="1" t="s">
        <v>8</v>
      </c>
      <c r="E222" s="1" t="s">
        <v>3</v>
      </c>
      <c r="F222" s="2">
        <v>981522200</v>
      </c>
      <c r="G222" s="8"/>
      <c r="H222" s="8"/>
    </row>
    <row r="223" spans="1:9" ht="15.75" thickBot="1" x14ac:dyDescent="0.3">
      <c r="A223" s="8" t="s">
        <v>423</v>
      </c>
      <c r="B223" s="58">
        <v>150</v>
      </c>
      <c r="C223" s="8" t="s">
        <v>7</v>
      </c>
      <c r="D223" s="8" t="s">
        <v>422</v>
      </c>
      <c r="E223" s="8" t="s">
        <v>3</v>
      </c>
      <c r="F223" s="20">
        <v>669450665</v>
      </c>
    </row>
    <row r="224" spans="1:9" ht="15.75" thickBot="1" x14ac:dyDescent="0.3">
      <c r="A224" s="8" t="s">
        <v>424</v>
      </c>
      <c r="B224" s="13">
        <v>151</v>
      </c>
      <c r="C224" s="59" t="s">
        <v>7</v>
      </c>
      <c r="D224" s="59" t="s">
        <v>422</v>
      </c>
      <c r="E224" s="59" t="s">
        <v>3</v>
      </c>
      <c r="F224" s="2">
        <v>669450665</v>
      </c>
      <c r="G224" s="58"/>
      <c r="H224" s="58"/>
    </row>
    <row r="225" spans="1:9" ht="15.75" thickBot="1" x14ac:dyDescent="0.3">
      <c r="A225" s="1" t="s">
        <v>475</v>
      </c>
      <c r="B225">
        <v>174</v>
      </c>
      <c r="C225" s="1" t="s">
        <v>473</v>
      </c>
      <c r="D225" s="1" t="s">
        <v>474</v>
      </c>
      <c r="E225" s="1" t="s">
        <v>3</v>
      </c>
      <c r="F225" s="2">
        <v>635779020</v>
      </c>
      <c r="G225" s="11"/>
      <c r="H225" s="11"/>
    </row>
    <row r="226" spans="1:9" ht="15.75" thickBot="1" x14ac:dyDescent="0.3">
      <c r="A226" s="8" t="s">
        <v>31</v>
      </c>
      <c r="B226">
        <v>11</v>
      </c>
      <c r="C226" s="1" t="s">
        <v>29</v>
      </c>
      <c r="D226" s="1" t="s">
        <v>30</v>
      </c>
      <c r="E226" s="1" t="s">
        <v>3</v>
      </c>
      <c r="F226" s="2">
        <v>678903606</v>
      </c>
      <c r="G226" s="8"/>
      <c r="H226" s="8"/>
    </row>
    <row r="227" spans="1:9" ht="15.75" thickBot="1" x14ac:dyDescent="0.3">
      <c r="A227" s="1" t="s">
        <v>134</v>
      </c>
      <c r="B227" s="11">
        <v>49</v>
      </c>
      <c r="C227" s="1" t="s">
        <v>29</v>
      </c>
      <c r="D227" s="1" t="s">
        <v>133</v>
      </c>
      <c r="E227" s="1" t="s">
        <v>3</v>
      </c>
      <c r="F227" s="2">
        <v>645340919</v>
      </c>
      <c r="G227" s="8"/>
      <c r="H227" s="8"/>
    </row>
    <row r="228" spans="1:9" ht="15.75" thickBot="1" x14ac:dyDescent="0.3">
      <c r="A228" s="1" t="s">
        <v>345</v>
      </c>
      <c r="B228" s="11">
        <v>119</v>
      </c>
      <c r="C228" s="1" t="s">
        <v>29</v>
      </c>
      <c r="D228" s="1" t="s">
        <v>344</v>
      </c>
      <c r="E228" s="1" t="s">
        <v>28</v>
      </c>
      <c r="F228" s="2">
        <v>686120272</v>
      </c>
      <c r="G228" s="58"/>
      <c r="H228" s="58"/>
    </row>
    <row r="229" spans="1:9" ht="15.75" thickBot="1" x14ac:dyDescent="0.3">
      <c r="A229" s="59" t="s">
        <v>440</v>
      </c>
      <c r="B229" s="11">
        <v>157</v>
      </c>
      <c r="C229" s="59" t="s">
        <v>438</v>
      </c>
      <c r="D229" s="59" t="s">
        <v>439</v>
      </c>
      <c r="E229" s="59" t="s">
        <v>56</v>
      </c>
      <c r="F229" s="2">
        <v>609338784</v>
      </c>
      <c r="G229" s="13"/>
      <c r="H229" s="13"/>
    </row>
    <row r="230" spans="1:9" ht="15.75" thickBot="1" x14ac:dyDescent="0.3">
      <c r="A230" s="59" t="s">
        <v>354</v>
      </c>
      <c r="B230" s="11">
        <v>121</v>
      </c>
      <c r="C230" s="59" t="s">
        <v>352</v>
      </c>
      <c r="D230" s="59" t="s">
        <v>353</v>
      </c>
      <c r="E230" s="59" t="s">
        <v>3</v>
      </c>
      <c r="F230" s="2">
        <v>659038722</v>
      </c>
      <c r="G230" s="13"/>
      <c r="H230" s="13"/>
    </row>
    <row r="231" spans="1:9" ht="15.75" thickBot="1" x14ac:dyDescent="0.3">
      <c r="A231" s="22" t="s">
        <v>55</v>
      </c>
      <c r="B231" s="71">
        <v>19</v>
      </c>
      <c r="C231" s="24" t="s">
        <v>53</v>
      </c>
      <c r="D231" s="24" t="s">
        <v>54</v>
      </c>
      <c r="E231" s="24" t="s">
        <v>56</v>
      </c>
      <c r="F231" s="24"/>
      <c r="G231" s="25"/>
      <c r="H231" s="25"/>
      <c r="I231" s="25"/>
    </row>
    <row r="232" spans="1:9" ht="15.75" thickBot="1" x14ac:dyDescent="0.3">
      <c r="A232" s="64" t="s">
        <v>573</v>
      </c>
      <c r="B232" s="71">
        <v>19</v>
      </c>
      <c r="C232" s="24" t="s">
        <v>53</v>
      </c>
      <c r="D232" s="24" t="s">
        <v>54</v>
      </c>
      <c r="E232" s="24" t="s">
        <v>56</v>
      </c>
      <c r="F232" s="24"/>
      <c r="G232" s="13"/>
      <c r="H232" s="13"/>
    </row>
    <row r="233" spans="1:9" ht="15.75" thickBot="1" x14ac:dyDescent="0.3">
      <c r="A233" s="59" t="s">
        <v>351</v>
      </c>
      <c r="B233" s="11">
        <v>116</v>
      </c>
      <c r="C233" s="59" t="s">
        <v>349</v>
      </c>
      <c r="D233" s="59" t="s">
        <v>350</v>
      </c>
      <c r="E233" s="59" t="s">
        <v>3</v>
      </c>
      <c r="F233" s="2">
        <v>677069300</v>
      </c>
      <c r="G233" s="13"/>
      <c r="H233" s="13"/>
    </row>
    <row r="234" spans="1:9" ht="15.75" thickBot="1" x14ac:dyDescent="0.3">
      <c r="A234" s="59" t="s">
        <v>526</v>
      </c>
      <c r="B234">
        <v>196</v>
      </c>
      <c r="C234" s="1" t="s">
        <v>524</v>
      </c>
      <c r="D234" s="1" t="s">
        <v>525</v>
      </c>
      <c r="E234" s="1" t="s">
        <v>56</v>
      </c>
      <c r="F234" s="2">
        <v>606937440</v>
      </c>
      <c r="G234" s="13"/>
      <c r="H234" s="13"/>
    </row>
    <row r="235" spans="1:9" ht="15.75" thickBot="1" x14ac:dyDescent="0.3">
      <c r="A235" s="48" t="s">
        <v>594</v>
      </c>
      <c r="B235">
        <v>196</v>
      </c>
      <c r="C235" s="1" t="s">
        <v>524</v>
      </c>
      <c r="D235" s="1" t="s">
        <v>525</v>
      </c>
      <c r="E235" s="1" t="s">
        <v>56</v>
      </c>
      <c r="F235" s="2">
        <v>606937440</v>
      </c>
      <c r="G235" s="13"/>
      <c r="H235" s="13"/>
    </row>
    <row r="236" spans="1:9" ht="15.75" thickBot="1" x14ac:dyDescent="0.3">
      <c r="A236" s="8" t="s">
        <v>49</v>
      </c>
      <c r="B236">
        <v>17</v>
      </c>
      <c r="C236" s="1" t="s">
        <v>47</v>
      </c>
      <c r="D236" s="1" t="s">
        <v>48</v>
      </c>
      <c r="E236" s="1" t="s">
        <v>28</v>
      </c>
      <c r="F236" s="1"/>
      <c r="G236" s="8"/>
      <c r="H236" s="8"/>
    </row>
    <row r="237" spans="1:9" ht="15.75" thickBot="1" x14ac:dyDescent="0.3">
      <c r="A237" s="8" t="s">
        <v>132</v>
      </c>
      <c r="B237">
        <v>48</v>
      </c>
      <c r="C237" s="1" t="s">
        <v>47</v>
      </c>
      <c r="D237" s="1" t="s">
        <v>131</v>
      </c>
      <c r="E237" s="1" t="s">
        <v>56</v>
      </c>
      <c r="F237" s="2">
        <v>630863206</v>
      </c>
      <c r="G237" s="8"/>
      <c r="H237" s="8"/>
    </row>
    <row r="238" spans="1:9" ht="15.75" thickBot="1" x14ac:dyDescent="0.3">
      <c r="A238" s="59" t="s">
        <v>192</v>
      </c>
      <c r="B238">
        <v>72</v>
      </c>
      <c r="C238" s="1" t="s">
        <v>47</v>
      </c>
      <c r="D238" s="1" t="s">
        <v>191</v>
      </c>
      <c r="E238" s="1" t="s">
        <v>3</v>
      </c>
      <c r="F238" s="2">
        <v>676335056</v>
      </c>
      <c r="G238" s="8"/>
      <c r="H238" s="8"/>
    </row>
    <row r="239" spans="1:9" ht="15.75" thickBot="1" x14ac:dyDescent="0.3">
      <c r="A239" s="1" t="s">
        <v>397</v>
      </c>
      <c r="B239" s="58">
        <v>137</v>
      </c>
      <c r="C239" s="1" t="s">
        <v>47</v>
      </c>
      <c r="D239" s="1" t="s">
        <v>396</v>
      </c>
      <c r="E239" s="1" t="s">
        <v>56</v>
      </c>
      <c r="F239" s="59"/>
      <c r="G239" s="13"/>
      <c r="H239" s="13"/>
    </row>
    <row r="240" spans="1:9" ht="15.75" thickBot="1" x14ac:dyDescent="0.3">
      <c r="A240" s="8" t="s">
        <v>481</v>
      </c>
      <c r="B240" s="11">
        <v>176</v>
      </c>
      <c r="C240" s="59" t="s">
        <v>479</v>
      </c>
      <c r="D240" s="59" t="s">
        <v>480</v>
      </c>
      <c r="E240" s="59" t="s">
        <v>3</v>
      </c>
      <c r="F240" s="6" t="s">
        <v>482</v>
      </c>
      <c r="G240" s="58"/>
      <c r="H240" s="58"/>
    </row>
    <row r="241" spans="1:9" ht="15.75" thickBot="1" x14ac:dyDescent="0.3">
      <c r="A241" s="59" t="s">
        <v>491</v>
      </c>
      <c r="B241" s="13">
        <v>180</v>
      </c>
      <c r="C241" s="1" t="s">
        <v>47</v>
      </c>
      <c r="D241" s="1" t="s">
        <v>490</v>
      </c>
      <c r="E241" s="1" t="s">
        <v>3</v>
      </c>
      <c r="F241" s="59"/>
      <c r="G241" s="13"/>
      <c r="H241" s="48" t="s">
        <v>564</v>
      </c>
    </row>
    <row r="242" spans="1:9" ht="15.75" thickBot="1" x14ac:dyDescent="0.3">
      <c r="A242" s="8" t="s">
        <v>570</v>
      </c>
      <c r="B242">
        <v>17</v>
      </c>
      <c r="C242" s="1" t="s">
        <v>47</v>
      </c>
      <c r="D242" s="1" t="s">
        <v>48</v>
      </c>
      <c r="E242" s="1" t="s">
        <v>28</v>
      </c>
      <c r="F242" s="59"/>
      <c r="G242" s="8"/>
      <c r="H242" s="8"/>
    </row>
    <row r="243" spans="1:9" ht="15.75" thickBot="1" x14ac:dyDescent="0.3">
      <c r="A243" s="11" t="s">
        <v>572</v>
      </c>
      <c r="B243" s="13">
        <v>17</v>
      </c>
      <c r="C243" s="11" t="s">
        <v>47</v>
      </c>
      <c r="D243" s="11" t="s">
        <v>48</v>
      </c>
      <c r="E243" s="11" t="s">
        <v>28</v>
      </c>
      <c r="F243" s="11"/>
      <c r="G243" s="11"/>
      <c r="H243" s="11"/>
    </row>
    <row r="244" spans="1:9" ht="15.75" thickBot="1" x14ac:dyDescent="0.3">
      <c r="A244" s="63" t="s">
        <v>600</v>
      </c>
      <c r="B244" s="58">
        <v>72</v>
      </c>
      <c r="C244" s="59" t="s">
        <v>47</v>
      </c>
      <c r="D244" s="59" t="s">
        <v>191</v>
      </c>
      <c r="E244" s="59" t="s">
        <v>3</v>
      </c>
      <c r="F244" s="2">
        <v>676335056</v>
      </c>
      <c r="G244" s="58"/>
      <c r="H244" s="11"/>
    </row>
    <row r="245" spans="1:9" ht="15.75" thickBot="1" x14ac:dyDescent="0.3">
      <c r="A245" s="59" t="s">
        <v>644</v>
      </c>
      <c r="B245" s="11"/>
      <c r="C245" s="59" t="s">
        <v>47</v>
      </c>
      <c r="D245" s="59" t="s">
        <v>643</v>
      </c>
      <c r="E245" s="59" t="s">
        <v>3</v>
      </c>
      <c r="F245" s="2">
        <v>629863565</v>
      </c>
      <c r="G245" s="58"/>
      <c r="H245" s="58"/>
    </row>
    <row r="246" spans="1:9" s="54" customFormat="1" ht="15.75" thickBot="1" x14ac:dyDescent="0.3">
      <c r="A246" s="61" t="s">
        <v>675</v>
      </c>
      <c r="B246" s="11"/>
      <c r="C246" s="59" t="s">
        <v>47</v>
      </c>
      <c r="D246" s="59" t="s">
        <v>643</v>
      </c>
      <c r="E246" s="59" t="s">
        <v>3</v>
      </c>
      <c r="F246" s="2">
        <v>629863565</v>
      </c>
      <c r="G246" s="58"/>
      <c r="H246" s="58"/>
      <c r="I246" s="58"/>
    </row>
    <row r="247" spans="1:9" ht="15.75" thickBot="1" x14ac:dyDescent="0.3">
      <c r="A247" s="1" t="s">
        <v>700</v>
      </c>
      <c r="B247" s="52">
        <v>263</v>
      </c>
      <c r="C247" s="1" t="s">
        <v>47</v>
      </c>
      <c r="D247" s="1" t="s">
        <v>705</v>
      </c>
      <c r="E247" s="1" t="s">
        <v>56</v>
      </c>
      <c r="F247" s="2">
        <v>626457667</v>
      </c>
      <c r="H247" s="58"/>
    </row>
    <row r="248" spans="1:9" ht="15.75" thickBot="1" x14ac:dyDescent="0.3">
      <c r="A248" s="33" t="s">
        <v>743</v>
      </c>
      <c r="B248" s="58">
        <v>17</v>
      </c>
      <c r="C248" s="1" t="s">
        <v>47</v>
      </c>
      <c r="D248" s="1" t="s">
        <v>48</v>
      </c>
      <c r="E248" s="1" t="s">
        <v>28</v>
      </c>
      <c r="F248" s="59"/>
      <c r="G248" s="8"/>
      <c r="H248" s="8"/>
    </row>
    <row r="249" spans="1:9" ht="15.75" thickBot="1" x14ac:dyDescent="0.3">
      <c r="A249" s="1" t="s">
        <v>744</v>
      </c>
      <c r="B249" s="11">
        <v>17</v>
      </c>
      <c r="C249" s="1" t="s">
        <v>47</v>
      </c>
      <c r="D249" s="1" t="s">
        <v>48</v>
      </c>
      <c r="E249" s="1" t="s">
        <v>28</v>
      </c>
      <c r="F249" s="59"/>
      <c r="G249" s="58"/>
      <c r="H249" s="58"/>
    </row>
    <row r="250" spans="1:9" ht="27" thickBot="1" x14ac:dyDescent="0.3">
      <c r="A250" s="33" t="s">
        <v>748</v>
      </c>
      <c r="B250" s="11"/>
      <c r="C250" s="68" t="s">
        <v>749</v>
      </c>
      <c r="D250" s="68" t="s">
        <v>750</v>
      </c>
      <c r="E250" s="1" t="s">
        <v>56</v>
      </c>
      <c r="F250" s="11"/>
    </row>
    <row r="251" spans="1:9" ht="15.75" thickBot="1" x14ac:dyDescent="0.3">
      <c r="A251" s="1" t="s">
        <v>96</v>
      </c>
      <c r="B251" s="11">
        <v>34</v>
      </c>
      <c r="C251" s="1" t="s">
        <v>94</v>
      </c>
      <c r="D251" s="1" t="s">
        <v>95</v>
      </c>
      <c r="E251" s="1" t="s">
        <v>3</v>
      </c>
      <c r="F251" s="2">
        <v>619087074</v>
      </c>
      <c r="G251" s="8"/>
      <c r="H251" s="8"/>
    </row>
    <row r="252" spans="1:9" ht="15.75" thickBot="1" x14ac:dyDescent="0.3">
      <c r="A252" s="8" t="s">
        <v>18</v>
      </c>
      <c r="B252">
        <v>6</v>
      </c>
      <c r="C252" s="8" t="s">
        <v>16</v>
      </c>
      <c r="D252" s="8" t="s">
        <v>17</v>
      </c>
      <c r="E252" s="1" t="s">
        <v>3</v>
      </c>
      <c r="F252" s="72">
        <v>616662649</v>
      </c>
      <c r="G252" s="8"/>
      <c r="H252" s="8"/>
    </row>
    <row r="253" spans="1:9" ht="15.75" thickBot="1" x14ac:dyDescent="0.3">
      <c r="A253" s="37" t="s">
        <v>563</v>
      </c>
      <c r="B253" s="11">
        <v>218</v>
      </c>
      <c r="C253" s="35" t="s">
        <v>16</v>
      </c>
      <c r="D253" s="35" t="s">
        <v>17</v>
      </c>
      <c r="E253" s="35" t="s">
        <v>3</v>
      </c>
      <c r="F253" s="36">
        <v>616662649</v>
      </c>
      <c r="G253" s="58"/>
      <c r="H253" s="58"/>
    </row>
    <row r="254" spans="1:9" ht="15.75" thickBot="1" x14ac:dyDescent="0.3">
      <c r="A254" s="8" t="s">
        <v>684</v>
      </c>
      <c r="B254">
        <v>256</v>
      </c>
      <c r="C254" s="1" t="s">
        <v>16</v>
      </c>
      <c r="D254" s="1" t="s">
        <v>686</v>
      </c>
      <c r="E254" s="1" t="s">
        <v>56</v>
      </c>
      <c r="F254" s="2">
        <v>646030648</v>
      </c>
      <c r="G254" s="11"/>
      <c r="H254" s="11"/>
    </row>
    <row r="255" spans="1:9" ht="15.75" thickBot="1" x14ac:dyDescent="0.3">
      <c r="A255" s="59" t="s">
        <v>685</v>
      </c>
      <c r="B255" s="11">
        <v>256</v>
      </c>
      <c r="C255" s="59" t="s">
        <v>687</v>
      </c>
      <c r="D255" s="59" t="s">
        <v>688</v>
      </c>
      <c r="E255" s="59" t="s">
        <v>56</v>
      </c>
      <c r="F255" s="2">
        <v>646030648</v>
      </c>
      <c r="G255" s="13"/>
      <c r="H255" s="13"/>
    </row>
    <row r="256" spans="1:9" ht="15.75" thickBot="1" x14ac:dyDescent="0.3">
      <c r="A256" s="61" t="s">
        <v>685</v>
      </c>
      <c r="B256" s="13">
        <v>257</v>
      </c>
      <c r="C256" s="24" t="s">
        <v>687</v>
      </c>
      <c r="D256" s="24" t="s">
        <v>688</v>
      </c>
      <c r="E256" s="24" t="s">
        <v>56</v>
      </c>
      <c r="F256" s="51">
        <v>646030648</v>
      </c>
      <c r="G256" s="58"/>
      <c r="H256" s="58"/>
    </row>
    <row r="257" spans="1:9" ht="15.75" thickBot="1" x14ac:dyDescent="0.3">
      <c r="A257" s="1" t="s">
        <v>760</v>
      </c>
      <c r="B257" s="11"/>
      <c r="C257" s="1" t="s">
        <v>687</v>
      </c>
      <c r="D257" s="1" t="s">
        <v>772</v>
      </c>
      <c r="E257" s="1" t="s">
        <v>3</v>
      </c>
      <c r="F257" s="2">
        <v>659206528</v>
      </c>
      <c r="H257" s="58"/>
    </row>
    <row r="258" spans="1:9" ht="15.75" thickBot="1" x14ac:dyDescent="0.3">
      <c r="A258" s="59" t="s">
        <v>758</v>
      </c>
      <c r="B258" s="11"/>
      <c r="C258" s="1" t="s">
        <v>16</v>
      </c>
      <c r="D258" s="1" t="s">
        <v>776</v>
      </c>
      <c r="E258" s="59" t="s">
        <v>3</v>
      </c>
      <c r="F258" s="2">
        <v>662218946</v>
      </c>
      <c r="G258" s="58"/>
      <c r="H258" s="58"/>
    </row>
    <row r="259" spans="1:9" ht="15.75" thickBot="1" x14ac:dyDescent="0.3">
      <c r="A259" s="1" t="s">
        <v>780</v>
      </c>
      <c r="B259" s="11"/>
      <c r="C259" s="1" t="s">
        <v>687</v>
      </c>
      <c r="D259" s="1" t="s">
        <v>772</v>
      </c>
      <c r="E259" s="1" t="s">
        <v>3</v>
      </c>
      <c r="F259" s="2">
        <v>659206528</v>
      </c>
      <c r="G259" s="58"/>
      <c r="H259" s="58"/>
    </row>
    <row r="260" spans="1:9" ht="15.75" thickBot="1" x14ac:dyDescent="0.3">
      <c r="A260" s="59" t="s">
        <v>166</v>
      </c>
      <c r="B260" s="11">
        <v>63</v>
      </c>
      <c r="C260" s="1" t="s">
        <v>164</v>
      </c>
      <c r="D260" s="1" t="s">
        <v>165</v>
      </c>
      <c r="E260" s="1" t="s">
        <v>3</v>
      </c>
      <c r="F260" s="2">
        <v>671282074</v>
      </c>
      <c r="G260" s="8"/>
      <c r="H260" s="8"/>
    </row>
    <row r="261" spans="1:9" ht="15.75" thickBot="1" x14ac:dyDescent="0.3">
      <c r="A261" s="65" t="s">
        <v>571</v>
      </c>
      <c r="B261" s="13">
        <v>63</v>
      </c>
      <c r="C261" s="59" t="s">
        <v>164</v>
      </c>
      <c r="D261" s="59" t="s">
        <v>165</v>
      </c>
      <c r="E261" s="59" t="s">
        <v>3</v>
      </c>
      <c r="F261" s="2">
        <v>671282074</v>
      </c>
      <c r="G261" s="58"/>
      <c r="H261" s="11"/>
    </row>
    <row r="262" spans="1:9" ht="15.75" thickBot="1" x14ac:dyDescent="0.3">
      <c r="A262" s="8" t="s">
        <v>413</v>
      </c>
      <c r="B262">
        <v>145</v>
      </c>
      <c r="C262" s="1" t="s">
        <v>411</v>
      </c>
      <c r="D262" s="1" t="s">
        <v>412</v>
      </c>
      <c r="E262" s="1" t="s">
        <v>3</v>
      </c>
      <c r="F262" s="6" t="s">
        <v>414</v>
      </c>
      <c r="G262" s="13"/>
      <c r="H262" s="13"/>
    </row>
    <row r="263" spans="1:9" s="54" customFormat="1" ht="15.75" thickBot="1" x14ac:dyDescent="0.3">
      <c r="A263" s="59" t="s">
        <v>300</v>
      </c>
      <c r="B263" s="58">
        <v>102</v>
      </c>
      <c r="C263" s="59" t="s">
        <v>298</v>
      </c>
      <c r="D263" s="59" t="s">
        <v>299</v>
      </c>
      <c r="E263" s="59" t="s">
        <v>28</v>
      </c>
      <c r="F263" s="2">
        <v>649336803</v>
      </c>
      <c r="G263" s="58"/>
      <c r="H263" s="13"/>
      <c r="I263" s="58"/>
    </row>
    <row r="264" spans="1:9" ht="15.75" thickBot="1" x14ac:dyDescent="0.3">
      <c r="A264" s="1" t="s">
        <v>728</v>
      </c>
      <c r="C264" s="1" t="s">
        <v>731</v>
      </c>
      <c r="D264" s="1" t="s">
        <v>732</v>
      </c>
      <c r="E264" s="1" t="s">
        <v>56</v>
      </c>
      <c r="F264" s="2">
        <v>609803295</v>
      </c>
      <c r="G264" s="58"/>
      <c r="H264" s="58"/>
    </row>
    <row r="265" spans="1:9" ht="15.75" thickBot="1" x14ac:dyDescent="0.3">
      <c r="A265" s="1" t="s">
        <v>734</v>
      </c>
      <c r="C265" s="1" t="s">
        <v>731</v>
      </c>
      <c r="D265" s="1" t="s">
        <v>732</v>
      </c>
      <c r="E265" s="1" t="s">
        <v>56</v>
      </c>
      <c r="F265" s="2">
        <v>609803295</v>
      </c>
      <c r="H265" s="58"/>
    </row>
    <row r="266" spans="1:9" ht="15.75" thickBot="1" x14ac:dyDescent="0.3">
      <c r="A266" s="1" t="s">
        <v>745</v>
      </c>
      <c r="B266" s="58"/>
      <c r="C266" s="1" t="s">
        <v>731</v>
      </c>
      <c r="D266" s="1" t="s">
        <v>732</v>
      </c>
      <c r="E266" s="1" t="s">
        <v>56</v>
      </c>
      <c r="F266" s="2">
        <v>609803295</v>
      </c>
    </row>
    <row r="267" spans="1:9" ht="15.75" thickBot="1" x14ac:dyDescent="0.3">
      <c r="A267" s="8" t="s">
        <v>728</v>
      </c>
      <c r="C267" s="59" t="s">
        <v>731</v>
      </c>
      <c r="D267" s="59" t="s">
        <v>732</v>
      </c>
      <c r="E267" s="59" t="s">
        <v>56</v>
      </c>
      <c r="F267" s="2">
        <v>609803295</v>
      </c>
      <c r="G267" s="58"/>
      <c r="H267" s="58"/>
    </row>
    <row r="268" spans="1:9" ht="15.75" thickBot="1" x14ac:dyDescent="0.3">
      <c r="A268" s="63" t="s">
        <v>242</v>
      </c>
      <c r="B268" s="13">
        <v>90</v>
      </c>
      <c r="C268" s="1" t="s">
        <v>240</v>
      </c>
      <c r="D268" s="1" t="s">
        <v>241</v>
      </c>
      <c r="E268" s="1" t="s">
        <v>28</v>
      </c>
      <c r="F268" s="2">
        <v>667261191</v>
      </c>
      <c r="G268" s="8"/>
      <c r="H268" s="8"/>
    </row>
    <row r="269" spans="1:9" ht="15.75" thickBot="1" x14ac:dyDescent="0.3">
      <c r="A269" s="1" t="s">
        <v>6</v>
      </c>
      <c r="B269">
        <v>2</v>
      </c>
      <c r="C269" s="1" t="s">
        <v>4</v>
      </c>
      <c r="D269" s="1" t="s">
        <v>5</v>
      </c>
      <c r="E269" s="1" t="s">
        <v>3</v>
      </c>
      <c r="F269" s="2">
        <v>697383812</v>
      </c>
      <c r="G269" s="8"/>
      <c r="H269" s="8"/>
    </row>
    <row r="270" spans="1:9" ht="15.75" thickBot="1" x14ac:dyDescent="0.3">
      <c r="A270" s="8" t="s">
        <v>116</v>
      </c>
      <c r="B270" s="13">
        <v>42</v>
      </c>
      <c r="C270" s="1" t="s">
        <v>114</v>
      </c>
      <c r="D270" s="1" t="s">
        <v>115</v>
      </c>
      <c r="E270" s="1" t="s">
        <v>3</v>
      </c>
      <c r="F270" s="2">
        <v>639226725</v>
      </c>
      <c r="G270" s="8"/>
      <c r="H270" s="8"/>
    </row>
    <row r="271" spans="1:9" ht="15.75" thickBot="1" x14ac:dyDescent="0.3">
      <c r="A271" s="1" t="s">
        <v>136</v>
      </c>
      <c r="B271" s="13">
        <v>50</v>
      </c>
      <c r="C271" s="1" t="s">
        <v>114</v>
      </c>
      <c r="D271" s="1" t="s">
        <v>135</v>
      </c>
      <c r="E271" s="1" t="s">
        <v>28</v>
      </c>
      <c r="F271" s="2">
        <v>650607184</v>
      </c>
      <c r="G271" s="8"/>
      <c r="H271" s="8"/>
    </row>
    <row r="272" spans="1:9" ht="15.75" thickBot="1" x14ac:dyDescent="0.3">
      <c r="A272" s="8" t="s">
        <v>270</v>
      </c>
      <c r="B272" s="13">
        <v>95</v>
      </c>
      <c r="C272" s="1" t="s">
        <v>114</v>
      </c>
      <c r="D272" s="1" t="s">
        <v>269</v>
      </c>
      <c r="E272" s="59" t="s">
        <v>3</v>
      </c>
      <c r="F272" s="11"/>
      <c r="G272" s="8"/>
      <c r="H272" s="8"/>
    </row>
    <row r="273" spans="1:8" ht="15.75" thickBot="1" x14ac:dyDescent="0.3">
      <c r="A273" s="1" t="s">
        <v>599</v>
      </c>
      <c r="B273" s="13">
        <v>227</v>
      </c>
      <c r="C273" s="1" t="s">
        <v>597</v>
      </c>
      <c r="D273" s="1" t="s">
        <v>598</v>
      </c>
      <c r="E273" s="1" t="s">
        <v>3</v>
      </c>
      <c r="F273" s="2">
        <v>351</v>
      </c>
      <c r="G273" s="11"/>
      <c r="H273" s="11"/>
    </row>
    <row r="274" spans="1:8" ht="15.75" thickBot="1" x14ac:dyDescent="0.3">
      <c r="A274" s="8" t="s">
        <v>689</v>
      </c>
      <c r="B274" s="13">
        <v>257</v>
      </c>
      <c r="C274" s="1" t="s">
        <v>691</v>
      </c>
      <c r="D274" s="1" t="s">
        <v>692</v>
      </c>
      <c r="E274" s="1" t="s">
        <v>3</v>
      </c>
      <c r="F274" s="2">
        <v>605781926</v>
      </c>
      <c r="G274" s="58"/>
      <c r="H274" s="58"/>
    </row>
    <row r="275" spans="1:8" ht="15.75" thickBot="1" x14ac:dyDescent="0.3">
      <c r="A275" s="63" t="s">
        <v>689</v>
      </c>
      <c r="B275" s="66">
        <v>258</v>
      </c>
      <c r="C275" s="1" t="s">
        <v>597</v>
      </c>
      <c r="D275" s="1" t="s">
        <v>702</v>
      </c>
      <c r="E275" s="1" t="s">
        <v>3</v>
      </c>
      <c r="F275" s="59"/>
      <c r="G275" s="58"/>
      <c r="H275" s="58"/>
    </row>
    <row r="276" spans="1:8" ht="15.75" thickBot="1" x14ac:dyDescent="0.3">
      <c r="A276" s="8" t="s">
        <v>689</v>
      </c>
      <c r="B276" s="66">
        <v>259</v>
      </c>
      <c r="C276" s="1" t="s">
        <v>691</v>
      </c>
      <c r="D276" s="1" t="s">
        <v>692</v>
      </c>
      <c r="E276" s="8" t="s">
        <v>3</v>
      </c>
      <c r="F276" s="20">
        <v>605781926</v>
      </c>
    </row>
    <row r="277" spans="1:8" ht="15.75" thickBot="1" x14ac:dyDescent="0.3">
      <c r="A277" s="63" t="s">
        <v>727</v>
      </c>
      <c r="B277" s="13">
        <v>257</v>
      </c>
      <c r="C277" s="1" t="s">
        <v>691</v>
      </c>
      <c r="D277" s="1" t="s">
        <v>692</v>
      </c>
      <c r="E277" s="1" t="s">
        <v>3</v>
      </c>
      <c r="F277" s="2">
        <v>605781926</v>
      </c>
      <c r="G277" s="58"/>
      <c r="H277" s="58"/>
    </row>
    <row r="278" spans="1:8" ht="15.75" thickBot="1" x14ac:dyDescent="0.3">
      <c r="A278" s="8" t="s">
        <v>336</v>
      </c>
      <c r="B278" s="13">
        <v>114</v>
      </c>
      <c r="C278" s="1" t="s">
        <v>334</v>
      </c>
      <c r="D278" s="1" t="s">
        <v>335</v>
      </c>
      <c r="E278" s="8" t="s">
        <v>56</v>
      </c>
      <c r="F278" s="8"/>
      <c r="G278" s="58"/>
      <c r="H278" s="13"/>
    </row>
    <row r="279" spans="1:8" ht="15.75" thickBot="1" x14ac:dyDescent="0.3">
      <c r="A279" s="8" t="s">
        <v>459</v>
      </c>
      <c r="B279" s="13">
        <v>166</v>
      </c>
      <c r="C279" s="1" t="s">
        <v>457</v>
      </c>
      <c r="D279" s="1" t="s">
        <v>458</v>
      </c>
      <c r="E279" s="1" t="s">
        <v>56</v>
      </c>
      <c r="F279" s="2">
        <v>655484343</v>
      </c>
      <c r="G279" s="13"/>
      <c r="H279" s="13"/>
    </row>
    <row r="280" spans="1:8" ht="15.75" thickBot="1" x14ac:dyDescent="0.3">
      <c r="A280" s="8" t="s">
        <v>469</v>
      </c>
      <c r="B280" s="58">
        <v>171</v>
      </c>
      <c r="C280" s="1" t="s">
        <v>467</v>
      </c>
      <c r="D280" s="1" t="s">
        <v>468</v>
      </c>
      <c r="E280" s="1" t="s">
        <v>56</v>
      </c>
      <c r="F280" s="2">
        <v>666049133</v>
      </c>
      <c r="G280" s="58"/>
      <c r="H280" s="13"/>
    </row>
    <row r="281" spans="1:8" ht="15.75" thickBot="1" x14ac:dyDescent="0.3">
      <c r="A281" s="59" t="s">
        <v>469</v>
      </c>
      <c r="B281">
        <v>172</v>
      </c>
      <c r="C281" s="1" t="s">
        <v>467</v>
      </c>
      <c r="D281" s="1" t="s">
        <v>468</v>
      </c>
      <c r="E281" s="1" t="s">
        <v>56</v>
      </c>
      <c r="F281" s="2">
        <v>666049133</v>
      </c>
      <c r="G281" s="58"/>
      <c r="H281" s="13"/>
    </row>
    <row r="282" spans="1:8" ht="15.75" thickBot="1" x14ac:dyDescent="0.3">
      <c r="A282" s="1" t="s">
        <v>555</v>
      </c>
      <c r="B282">
        <v>209</v>
      </c>
      <c r="C282" s="1" t="s">
        <v>457</v>
      </c>
      <c r="D282" s="1" t="s">
        <v>554</v>
      </c>
      <c r="E282" s="1" t="s">
        <v>3</v>
      </c>
      <c r="F282" s="2">
        <v>650569961</v>
      </c>
      <c r="G282" s="58"/>
      <c r="H282" s="13"/>
    </row>
    <row r="283" spans="1:8" ht="15.75" thickBot="1" x14ac:dyDescent="0.3">
      <c r="A283" s="1" t="s">
        <v>555</v>
      </c>
      <c r="B283" s="66">
        <v>262</v>
      </c>
      <c r="C283" s="1" t="s">
        <v>457</v>
      </c>
      <c r="D283" s="1" t="s">
        <v>554</v>
      </c>
      <c r="E283" s="1" t="s">
        <v>3</v>
      </c>
      <c r="F283" s="2">
        <v>650569961</v>
      </c>
      <c r="G283" s="58"/>
      <c r="H283" s="58"/>
    </row>
    <row r="284" spans="1:8" ht="15.75" thickBot="1" x14ac:dyDescent="0.3">
      <c r="A284" s="1" t="s">
        <v>172</v>
      </c>
      <c r="B284">
        <v>65</v>
      </c>
      <c r="C284" s="1" t="s">
        <v>170</v>
      </c>
      <c r="D284" s="1" t="s">
        <v>171</v>
      </c>
      <c r="E284" s="1" t="s">
        <v>3</v>
      </c>
      <c r="F284" s="59"/>
      <c r="G284" s="8"/>
      <c r="H284" s="8"/>
    </row>
    <row r="285" spans="1:8" ht="15.75" thickBot="1" x14ac:dyDescent="0.3">
      <c r="A285" s="59" t="s">
        <v>71</v>
      </c>
      <c r="B285" s="13">
        <v>24</v>
      </c>
      <c r="C285" s="1" t="s">
        <v>69</v>
      </c>
      <c r="D285" s="1" t="s">
        <v>70</v>
      </c>
      <c r="E285" s="1" t="s">
        <v>3</v>
      </c>
      <c r="F285" s="2">
        <v>686874014</v>
      </c>
      <c r="G285" s="8"/>
      <c r="H285" s="8"/>
    </row>
    <row r="286" spans="1:8" ht="15.75" thickBot="1" x14ac:dyDescent="0.3">
      <c r="A286" s="59" t="s">
        <v>433</v>
      </c>
      <c r="B286">
        <v>154</v>
      </c>
      <c r="C286" s="1" t="s">
        <v>431</v>
      </c>
      <c r="D286" s="1" t="s">
        <v>432</v>
      </c>
      <c r="E286" s="1" t="s">
        <v>3</v>
      </c>
      <c r="F286" s="2">
        <v>655467199</v>
      </c>
      <c r="G286" s="13"/>
      <c r="H286" s="13"/>
    </row>
    <row r="287" spans="1:8" ht="15.75" thickBot="1" x14ac:dyDescent="0.3">
      <c r="A287" s="34" t="s">
        <v>653</v>
      </c>
      <c r="B287" s="58">
        <v>154</v>
      </c>
      <c r="C287" s="59" t="s">
        <v>431</v>
      </c>
      <c r="D287" s="59" t="s">
        <v>432</v>
      </c>
      <c r="E287" s="59" t="s">
        <v>3</v>
      </c>
      <c r="F287" s="2">
        <v>655467199</v>
      </c>
      <c r="G287" s="13"/>
      <c r="H287" s="13"/>
    </row>
    <row r="288" spans="1:8" ht="15.75" thickBot="1" x14ac:dyDescent="0.3">
      <c r="A288" s="1" t="s">
        <v>395</v>
      </c>
      <c r="B288" s="58">
        <v>136</v>
      </c>
      <c r="C288" s="1" t="s">
        <v>393</v>
      </c>
      <c r="D288" s="1" t="s">
        <v>394</v>
      </c>
      <c r="E288" s="1" t="s">
        <v>3</v>
      </c>
      <c r="F288" s="2">
        <v>666148636</v>
      </c>
      <c r="G288" s="13"/>
      <c r="H288" s="13"/>
    </row>
    <row r="289" spans="1:8" ht="15.75" thickBot="1" x14ac:dyDescent="0.3">
      <c r="A289" s="8" t="s">
        <v>418</v>
      </c>
      <c r="B289" s="58">
        <v>147</v>
      </c>
      <c r="C289" s="1" t="s">
        <v>393</v>
      </c>
      <c r="D289" s="1" t="s">
        <v>417</v>
      </c>
      <c r="E289" s="1" t="s">
        <v>56</v>
      </c>
      <c r="F289" s="2">
        <v>636074545</v>
      </c>
      <c r="G289" s="13"/>
      <c r="H289" s="13"/>
    </row>
    <row r="290" spans="1:8" ht="15.75" thickBot="1" x14ac:dyDescent="0.3">
      <c r="A290" s="60" t="s">
        <v>589</v>
      </c>
      <c r="B290">
        <v>136</v>
      </c>
      <c r="C290" s="1" t="s">
        <v>393</v>
      </c>
      <c r="D290" s="1" t="s">
        <v>394</v>
      </c>
      <c r="E290" s="1" t="s">
        <v>3</v>
      </c>
      <c r="F290" s="2">
        <v>666148636</v>
      </c>
      <c r="G290" s="13"/>
      <c r="H290" s="13"/>
    </row>
    <row r="291" spans="1:8" ht="15.75" thickBot="1" x14ac:dyDescent="0.3">
      <c r="A291" s="40" t="s">
        <v>589</v>
      </c>
      <c r="B291" s="66">
        <v>266</v>
      </c>
      <c r="C291" s="40" t="s">
        <v>393</v>
      </c>
      <c r="D291" s="40" t="s">
        <v>394</v>
      </c>
      <c r="E291" s="40" t="s">
        <v>3</v>
      </c>
      <c r="F291" s="2">
        <v>666148636</v>
      </c>
      <c r="G291" s="58"/>
      <c r="H291" s="58"/>
    </row>
    <row r="292" spans="1:8" ht="15.75" thickBot="1" x14ac:dyDescent="0.3">
      <c r="A292" s="33" t="s">
        <v>24</v>
      </c>
      <c r="B292" s="11">
        <v>8</v>
      </c>
      <c r="C292" s="1" t="s">
        <v>22</v>
      </c>
      <c r="D292" s="1" t="s">
        <v>23</v>
      </c>
      <c r="E292" s="1" t="s">
        <v>3</v>
      </c>
      <c r="F292" s="59"/>
      <c r="G292" s="8"/>
      <c r="H292" s="8"/>
    </row>
    <row r="293" spans="1:8" ht="15.75" thickBot="1" x14ac:dyDescent="0.3">
      <c r="A293" s="1" t="s">
        <v>24</v>
      </c>
      <c r="B293" s="11">
        <v>10</v>
      </c>
      <c r="C293" s="1" t="s">
        <v>22</v>
      </c>
      <c r="D293" s="1" t="s">
        <v>23</v>
      </c>
      <c r="E293" s="1" t="s">
        <v>3</v>
      </c>
      <c r="F293" s="59"/>
      <c r="G293" s="8"/>
      <c r="H293" s="8"/>
    </row>
    <row r="294" spans="1:8" ht="15.75" thickBot="1" x14ac:dyDescent="0.3">
      <c r="A294" s="1" t="s">
        <v>24</v>
      </c>
      <c r="B294" s="11">
        <v>54</v>
      </c>
      <c r="C294" s="1" t="s">
        <v>22</v>
      </c>
      <c r="D294" s="1" t="s">
        <v>23</v>
      </c>
      <c r="E294" s="1" t="s">
        <v>3</v>
      </c>
      <c r="F294" s="59"/>
      <c r="G294" s="8"/>
      <c r="H294" s="8"/>
    </row>
    <row r="295" spans="1:8" ht="15.75" thickBot="1" x14ac:dyDescent="0.3">
      <c r="A295" s="1" t="s">
        <v>711</v>
      </c>
      <c r="B295" s="11">
        <v>10</v>
      </c>
      <c r="C295" s="1" t="s">
        <v>22</v>
      </c>
      <c r="D295" s="1" t="s">
        <v>23</v>
      </c>
      <c r="E295" s="1" t="s">
        <v>3</v>
      </c>
      <c r="F295" s="59"/>
    </row>
    <row r="296" spans="1:8" ht="15.75" thickBot="1" x14ac:dyDescent="0.3">
      <c r="A296" s="1" t="s">
        <v>311</v>
      </c>
      <c r="B296" s="11">
        <v>106</v>
      </c>
      <c r="C296" s="1" t="s">
        <v>309</v>
      </c>
      <c r="D296" s="1" t="s">
        <v>310</v>
      </c>
      <c r="E296" s="1" t="s">
        <v>56</v>
      </c>
      <c r="F296" s="2">
        <v>660784714</v>
      </c>
      <c r="G296" s="58"/>
      <c r="H296" s="13"/>
    </row>
    <row r="297" spans="1:8" ht="15.75" thickBot="1" x14ac:dyDescent="0.3">
      <c r="A297" s="59" t="s">
        <v>506</v>
      </c>
      <c r="B297" s="11">
        <v>186</v>
      </c>
      <c r="C297" s="59" t="s">
        <v>504</v>
      </c>
      <c r="D297" s="59" t="s">
        <v>505</v>
      </c>
      <c r="E297" s="59" t="s">
        <v>3</v>
      </c>
      <c r="F297" s="2">
        <v>651165134</v>
      </c>
      <c r="G297" s="58"/>
      <c r="H297" s="13"/>
    </row>
    <row r="298" spans="1:8" ht="15.75" thickBot="1" x14ac:dyDescent="0.3">
      <c r="A298" s="1" t="s">
        <v>523</v>
      </c>
      <c r="B298" s="11">
        <v>195</v>
      </c>
      <c r="C298" s="1" t="s">
        <v>521</v>
      </c>
      <c r="D298" s="1" t="s">
        <v>522</v>
      </c>
      <c r="E298" s="1" t="s">
        <v>56</v>
      </c>
      <c r="F298" s="59"/>
      <c r="G298" s="13"/>
      <c r="H298" s="13"/>
    </row>
    <row r="299" spans="1:8" ht="15.75" thickBot="1" x14ac:dyDescent="0.3">
      <c r="A299" s="1" t="s">
        <v>453</v>
      </c>
      <c r="B299" s="11">
        <v>164</v>
      </c>
      <c r="C299" s="1" t="s">
        <v>451</v>
      </c>
      <c r="D299" s="1" t="s">
        <v>452</v>
      </c>
      <c r="E299" s="1" t="s">
        <v>3</v>
      </c>
      <c r="F299" s="2">
        <v>635430080</v>
      </c>
      <c r="G299" s="58"/>
      <c r="H299" s="13"/>
    </row>
    <row r="300" spans="1:8" ht="15.75" thickBot="1" x14ac:dyDescent="0.3">
      <c r="A300" s="59" t="s">
        <v>68</v>
      </c>
      <c r="B300" s="11">
        <v>23</v>
      </c>
      <c r="C300" s="59" t="s">
        <v>66</v>
      </c>
      <c r="D300" s="59" t="s">
        <v>67</v>
      </c>
      <c r="E300" s="59" t="s">
        <v>3</v>
      </c>
      <c r="F300" s="59"/>
      <c r="G300" s="8"/>
      <c r="H300" s="8"/>
    </row>
    <row r="301" spans="1:8" ht="15.75" thickBot="1" x14ac:dyDescent="0.3">
      <c r="A301" s="8" t="s">
        <v>184</v>
      </c>
      <c r="B301">
        <v>69</v>
      </c>
      <c r="C301" s="1" t="s">
        <v>66</v>
      </c>
      <c r="D301" s="1" t="s">
        <v>183</v>
      </c>
      <c r="E301" s="1" t="s">
        <v>56</v>
      </c>
      <c r="F301" s="2">
        <v>619174891</v>
      </c>
      <c r="G301" s="8"/>
      <c r="H301" s="8"/>
    </row>
    <row r="302" spans="1:8" ht="15.75" thickBot="1" x14ac:dyDescent="0.3">
      <c r="A302" s="59" t="s">
        <v>207</v>
      </c>
      <c r="B302" s="58">
        <v>78</v>
      </c>
      <c r="C302" s="59" t="s">
        <v>66</v>
      </c>
      <c r="D302" s="59" t="s">
        <v>206</v>
      </c>
      <c r="E302" s="59" t="s">
        <v>56</v>
      </c>
      <c r="F302" s="59"/>
      <c r="G302" s="8"/>
      <c r="H302" s="8"/>
    </row>
    <row r="303" spans="1:8" ht="15.75" thickBot="1" x14ac:dyDescent="0.3">
      <c r="A303" s="33" t="s">
        <v>218</v>
      </c>
      <c r="B303">
        <v>82</v>
      </c>
      <c r="C303" s="1" t="s">
        <v>66</v>
      </c>
      <c r="D303" s="1" t="s">
        <v>217</v>
      </c>
      <c r="E303" s="1" t="s">
        <v>3</v>
      </c>
      <c r="F303" s="2">
        <v>662292337</v>
      </c>
      <c r="G303" s="8"/>
      <c r="H303" s="8"/>
    </row>
    <row r="304" spans="1:8" ht="15.75" thickBot="1" x14ac:dyDescent="0.3">
      <c r="A304" s="1" t="s">
        <v>484</v>
      </c>
      <c r="B304">
        <v>177</v>
      </c>
      <c r="C304" s="1" t="s">
        <v>66</v>
      </c>
      <c r="D304" s="1" t="s">
        <v>483</v>
      </c>
      <c r="E304" s="1" t="s">
        <v>56</v>
      </c>
      <c r="F304" s="2">
        <v>690954815</v>
      </c>
      <c r="G304" s="13"/>
      <c r="H304" s="13"/>
    </row>
    <row r="305" spans="1:8" ht="15.75" thickBot="1" x14ac:dyDescent="0.3">
      <c r="A305" s="35" t="s">
        <v>561</v>
      </c>
      <c r="B305" s="13">
        <v>216</v>
      </c>
      <c r="C305" s="35" t="s">
        <v>66</v>
      </c>
      <c r="D305" s="35" t="s">
        <v>67</v>
      </c>
      <c r="E305" s="35" t="s">
        <v>3</v>
      </c>
      <c r="F305" s="35"/>
      <c r="G305" s="13"/>
      <c r="H305" s="13"/>
    </row>
    <row r="306" spans="1:8" ht="15.75" thickBot="1" x14ac:dyDescent="0.3">
      <c r="A306" s="33" t="s">
        <v>602</v>
      </c>
      <c r="B306" s="13">
        <v>69</v>
      </c>
      <c r="C306" s="1" t="s">
        <v>66</v>
      </c>
      <c r="D306" s="1" t="s">
        <v>183</v>
      </c>
      <c r="E306" s="1" t="s">
        <v>56</v>
      </c>
      <c r="F306" s="2">
        <v>619174891</v>
      </c>
      <c r="G306" s="8"/>
      <c r="H306" s="8"/>
    </row>
    <row r="307" spans="1:8" ht="15.75" thickBot="1" x14ac:dyDescent="0.3">
      <c r="A307" s="1" t="s">
        <v>184</v>
      </c>
      <c r="B307" s="20">
        <v>230</v>
      </c>
      <c r="C307" s="1" t="s">
        <v>66</v>
      </c>
      <c r="D307" s="1" t="s">
        <v>183</v>
      </c>
      <c r="E307" s="1" t="s">
        <v>56</v>
      </c>
      <c r="F307" s="2">
        <v>619174891</v>
      </c>
      <c r="G307" s="58"/>
      <c r="H307" s="13"/>
    </row>
    <row r="308" spans="1:8" ht="15.75" thickBot="1" x14ac:dyDescent="0.3">
      <c r="A308" s="1" t="s">
        <v>626</v>
      </c>
      <c r="B308" s="20">
        <v>237</v>
      </c>
      <c r="C308" s="1" t="s">
        <v>66</v>
      </c>
      <c r="D308" s="1" t="s">
        <v>635</v>
      </c>
      <c r="E308" s="1" t="s">
        <v>28</v>
      </c>
      <c r="F308" s="2">
        <v>636431839</v>
      </c>
      <c r="H308" s="58"/>
    </row>
    <row r="309" spans="1:8" ht="15.75" thickBot="1" x14ac:dyDescent="0.3">
      <c r="A309" s="1" t="s">
        <v>683</v>
      </c>
      <c r="B309">
        <v>69</v>
      </c>
      <c r="C309" s="1" t="s">
        <v>66</v>
      </c>
      <c r="D309" s="1" t="s">
        <v>183</v>
      </c>
      <c r="E309" s="1" t="s">
        <v>56</v>
      </c>
      <c r="F309" s="2">
        <v>619174891</v>
      </c>
    </row>
    <row r="310" spans="1:8" ht="15.75" thickBot="1" x14ac:dyDescent="0.3">
      <c r="A310" s="61" t="s">
        <v>671</v>
      </c>
      <c r="B310" s="58"/>
      <c r="C310" s="1" t="s">
        <v>672</v>
      </c>
      <c r="D310" s="1" t="s">
        <v>673</v>
      </c>
      <c r="E310" s="1" t="s">
        <v>28</v>
      </c>
      <c r="F310" s="2">
        <v>678364729</v>
      </c>
      <c r="G310" s="58"/>
      <c r="H310" s="58"/>
    </row>
    <row r="311" spans="1:8" ht="15.75" thickBot="1" x14ac:dyDescent="0.3">
      <c r="A311" s="1" t="s">
        <v>320</v>
      </c>
      <c r="B311" s="13">
        <v>109</v>
      </c>
      <c r="C311" s="1" t="s">
        <v>318</v>
      </c>
      <c r="D311" s="1" t="s">
        <v>319</v>
      </c>
      <c r="E311" s="1" t="s">
        <v>28</v>
      </c>
      <c r="F311" s="2">
        <v>649347371</v>
      </c>
    </row>
    <row r="312" spans="1:8" ht="15.75" thickBot="1" x14ac:dyDescent="0.3">
      <c r="A312" s="59" t="s">
        <v>127</v>
      </c>
      <c r="B312" s="13">
        <v>46</v>
      </c>
      <c r="C312" s="1" t="s">
        <v>125</v>
      </c>
      <c r="D312" s="1" t="s">
        <v>126</v>
      </c>
      <c r="E312" s="1" t="s">
        <v>610</v>
      </c>
      <c r="F312" s="2">
        <v>698147298</v>
      </c>
      <c r="G312" s="8"/>
      <c r="H312" s="8"/>
    </row>
    <row r="313" spans="1:8" ht="15.75" thickBot="1" x14ac:dyDescent="0.3">
      <c r="A313" s="59" t="s">
        <v>333</v>
      </c>
      <c r="B313" s="13">
        <v>113</v>
      </c>
      <c r="C313" s="1" t="s">
        <v>125</v>
      </c>
      <c r="D313" s="1" t="s">
        <v>332</v>
      </c>
      <c r="E313" s="1" t="s">
        <v>3</v>
      </c>
      <c r="F313" s="59"/>
      <c r="G313" s="13"/>
      <c r="H313" s="13"/>
    </row>
    <row r="314" spans="1:8" ht="15.75" thickBot="1" x14ac:dyDescent="0.3">
      <c r="A314" s="59" t="s">
        <v>150</v>
      </c>
      <c r="B314" s="11">
        <v>56</v>
      </c>
      <c r="C314" s="59" t="s">
        <v>148</v>
      </c>
      <c r="D314" s="59" t="s">
        <v>149</v>
      </c>
      <c r="E314" s="59" t="s">
        <v>56</v>
      </c>
      <c r="F314" s="2">
        <v>630975522</v>
      </c>
      <c r="G314" s="8"/>
      <c r="H314" s="8"/>
    </row>
    <row r="315" spans="1:8" ht="15.75" thickBot="1" x14ac:dyDescent="0.3">
      <c r="A315" s="59" t="s">
        <v>779</v>
      </c>
      <c r="B315" s="58"/>
      <c r="C315" s="1" t="s">
        <v>781</v>
      </c>
      <c r="D315" s="1" t="s">
        <v>782</v>
      </c>
      <c r="E315" s="1" t="s">
        <v>3</v>
      </c>
      <c r="F315" s="2">
        <v>653664727</v>
      </c>
      <c r="G315" s="58"/>
      <c r="H315" s="58"/>
    </row>
    <row r="316" spans="1:8" ht="15.75" thickBot="1" x14ac:dyDescent="0.3">
      <c r="A316" s="1" t="s">
        <v>517</v>
      </c>
      <c r="B316" s="13">
        <v>192</v>
      </c>
      <c r="C316" s="1" t="s">
        <v>515</v>
      </c>
      <c r="D316" s="1" t="s">
        <v>516</v>
      </c>
      <c r="E316" s="1" t="s">
        <v>3</v>
      </c>
      <c r="F316" s="2">
        <v>629316158</v>
      </c>
      <c r="G316" s="13"/>
      <c r="H316" s="13"/>
    </row>
    <row r="317" spans="1:8" ht="15.75" thickBot="1" x14ac:dyDescent="0.3">
      <c r="A317" s="8" t="s">
        <v>766</v>
      </c>
      <c r="C317" s="1" t="s">
        <v>764</v>
      </c>
      <c r="D317" s="1" t="s">
        <v>765</v>
      </c>
      <c r="E317" s="59" t="s">
        <v>3</v>
      </c>
      <c r="F317" s="2">
        <v>659801319</v>
      </c>
      <c r="G317" s="58"/>
      <c r="H317" s="58"/>
    </row>
    <row r="318" spans="1:8" ht="15.75" thickBot="1" x14ac:dyDescent="0.3">
      <c r="A318" s="1" t="s">
        <v>93</v>
      </c>
      <c r="B318">
        <v>33</v>
      </c>
      <c r="C318" s="1" t="s">
        <v>91</v>
      </c>
      <c r="D318" s="1" t="s">
        <v>92</v>
      </c>
      <c r="E318" s="1" t="s">
        <v>28</v>
      </c>
      <c r="F318" s="2">
        <v>682350732</v>
      </c>
      <c r="G318" s="8"/>
      <c r="H318" s="8"/>
    </row>
    <row r="319" spans="1:8" ht="15.75" thickBot="1" x14ac:dyDescent="0.3">
      <c r="A319" s="69" t="s">
        <v>268</v>
      </c>
      <c r="B319">
        <v>94</v>
      </c>
      <c r="C319" s="69" t="s">
        <v>266</v>
      </c>
      <c r="D319" s="69" t="s">
        <v>267</v>
      </c>
      <c r="E319" s="69" t="s">
        <v>56</v>
      </c>
      <c r="F319" s="13"/>
      <c r="G319" s="8"/>
      <c r="H319" s="8"/>
    </row>
    <row r="320" spans="1:8" ht="15.75" thickBot="1" x14ac:dyDescent="0.3">
      <c r="A320" s="61" t="s">
        <v>645</v>
      </c>
      <c r="B320">
        <v>33</v>
      </c>
      <c r="C320" s="1" t="s">
        <v>91</v>
      </c>
      <c r="D320" s="1" t="s">
        <v>92</v>
      </c>
      <c r="E320" s="1" t="s">
        <v>28</v>
      </c>
      <c r="F320" s="2">
        <v>682350732</v>
      </c>
      <c r="G320" s="11"/>
      <c r="H320" s="11"/>
    </row>
    <row r="321" spans="1:8" ht="15.75" thickBot="1" x14ac:dyDescent="0.3">
      <c r="A321" s="59" t="s">
        <v>649</v>
      </c>
      <c r="B321">
        <v>33</v>
      </c>
      <c r="C321" s="1" t="s">
        <v>91</v>
      </c>
      <c r="D321" s="1" t="s">
        <v>92</v>
      </c>
      <c r="E321" s="1" t="s">
        <v>28</v>
      </c>
      <c r="F321" s="2">
        <v>682350732</v>
      </c>
    </row>
    <row r="322" spans="1:8" ht="15.75" thickBot="1" x14ac:dyDescent="0.3">
      <c r="A322" s="1" t="s">
        <v>713</v>
      </c>
      <c r="C322" s="1" t="s">
        <v>720</v>
      </c>
      <c r="D322" s="1" t="s">
        <v>721</v>
      </c>
      <c r="E322" s="59" t="s">
        <v>3</v>
      </c>
      <c r="F322" s="2">
        <v>664629959</v>
      </c>
      <c r="G322" s="58"/>
    </row>
    <row r="323" spans="1:8" ht="15.75" thickBot="1" x14ac:dyDescent="0.3">
      <c r="A323" s="41" t="s">
        <v>713</v>
      </c>
      <c r="B323" s="13"/>
      <c r="C323" s="41" t="s">
        <v>720</v>
      </c>
      <c r="D323" s="41" t="s">
        <v>721</v>
      </c>
      <c r="E323" s="41" t="s">
        <v>3</v>
      </c>
      <c r="F323" s="42">
        <v>664629959</v>
      </c>
      <c r="G323" s="58"/>
    </row>
    <row r="324" spans="1:8" ht="15.75" thickBot="1" x14ac:dyDescent="0.3">
      <c r="A324" s="1" t="s">
        <v>407</v>
      </c>
      <c r="B324">
        <v>142</v>
      </c>
      <c r="C324" s="1" t="s">
        <v>405</v>
      </c>
      <c r="D324" s="1" t="s">
        <v>406</v>
      </c>
      <c r="E324" s="1" t="s">
        <v>28</v>
      </c>
      <c r="F324" s="2">
        <v>659443992</v>
      </c>
      <c r="G324" s="13"/>
      <c r="H324" s="13"/>
    </row>
    <row r="325" spans="1:8" ht="15.75" thickBot="1" x14ac:dyDescent="0.3">
      <c r="A325" s="59" t="s">
        <v>410</v>
      </c>
      <c r="B325" s="58">
        <v>143</v>
      </c>
      <c r="C325" s="69" t="s">
        <v>408</v>
      </c>
      <c r="D325" s="69" t="s">
        <v>409</v>
      </c>
      <c r="E325" s="6" t="s">
        <v>28</v>
      </c>
      <c r="F325" s="8"/>
      <c r="G325" s="13"/>
      <c r="H325" s="13"/>
    </row>
    <row r="326" spans="1:8" ht="15.75" thickBot="1" x14ac:dyDescent="0.3">
      <c r="A326" s="8" t="s">
        <v>407</v>
      </c>
      <c r="B326">
        <v>160</v>
      </c>
      <c r="C326" s="59" t="s">
        <v>405</v>
      </c>
      <c r="D326" s="59" t="s">
        <v>444</v>
      </c>
      <c r="E326" s="59" t="s">
        <v>28</v>
      </c>
      <c r="F326" s="2">
        <v>659443992</v>
      </c>
      <c r="G326" s="13"/>
      <c r="H326" s="13"/>
    </row>
    <row r="327" spans="1:8" ht="15.75" thickBot="1" x14ac:dyDescent="0.3">
      <c r="A327" s="8" t="s">
        <v>157</v>
      </c>
      <c r="B327">
        <v>59</v>
      </c>
      <c r="C327" s="59" t="s">
        <v>155</v>
      </c>
      <c r="D327" s="59" t="s">
        <v>156</v>
      </c>
      <c r="E327" s="59" t="s">
        <v>56</v>
      </c>
      <c r="F327" s="2">
        <v>635593956</v>
      </c>
      <c r="G327" s="59"/>
      <c r="H327" s="8"/>
    </row>
    <row r="328" spans="1:8" ht="15.75" thickBot="1" x14ac:dyDescent="0.3">
      <c r="A328" s="59" t="s">
        <v>239</v>
      </c>
      <c r="B328" s="13">
        <v>89</v>
      </c>
      <c r="C328" s="59" t="s">
        <v>237</v>
      </c>
      <c r="D328" s="59" t="s">
        <v>238</v>
      </c>
      <c r="E328" s="59" t="s">
        <v>56</v>
      </c>
      <c r="F328" s="2">
        <v>636111249</v>
      </c>
      <c r="G328" s="8"/>
      <c r="H328" s="8"/>
    </row>
    <row r="329" spans="1:8" ht="15.75" thickBot="1" x14ac:dyDescent="0.3">
      <c r="A329" s="61" t="s">
        <v>655</v>
      </c>
      <c r="B329">
        <v>243</v>
      </c>
      <c r="C329" s="59" t="s">
        <v>656</v>
      </c>
      <c r="D329" s="59" t="s">
        <v>657</v>
      </c>
      <c r="E329" s="59" t="s">
        <v>28</v>
      </c>
      <c r="F329" s="2">
        <v>633092868</v>
      </c>
    </row>
    <row r="330" spans="1:8" ht="15.75" thickBot="1" x14ac:dyDescent="0.3">
      <c r="A330" s="59" t="s">
        <v>725</v>
      </c>
      <c r="B330" s="58"/>
      <c r="C330" s="59" t="s">
        <v>656</v>
      </c>
      <c r="D330" s="59" t="s">
        <v>726</v>
      </c>
      <c r="E330" s="59" t="s">
        <v>3</v>
      </c>
      <c r="F330" s="2">
        <v>652878246</v>
      </c>
      <c r="G330" s="58"/>
    </row>
    <row r="331" spans="1:8" ht="15.75" thickBot="1" x14ac:dyDescent="0.3">
      <c r="A331" s="33" t="s">
        <v>746</v>
      </c>
      <c r="B331" s="58"/>
      <c r="C331" s="59" t="s">
        <v>656</v>
      </c>
      <c r="D331" s="59" t="s">
        <v>726</v>
      </c>
      <c r="E331" s="59" t="s">
        <v>3</v>
      </c>
      <c r="F331" s="2">
        <v>652878246</v>
      </c>
      <c r="G331" s="13"/>
    </row>
    <row r="332" spans="1:8" ht="15.75" thickBot="1" x14ac:dyDescent="0.3">
      <c r="A332" s="59" t="s">
        <v>725</v>
      </c>
      <c r="B332" s="58"/>
      <c r="C332" s="59" t="s">
        <v>656</v>
      </c>
      <c r="D332" s="59" t="s">
        <v>726</v>
      </c>
      <c r="E332" s="59" t="s">
        <v>3</v>
      </c>
      <c r="F332" s="2">
        <v>652878246</v>
      </c>
      <c r="G332" s="58"/>
    </row>
    <row r="333" spans="1:8" ht="15.75" thickBot="1" x14ac:dyDescent="0.3">
      <c r="A333" s="33" t="s">
        <v>83</v>
      </c>
      <c r="B333" s="58">
        <v>29</v>
      </c>
      <c r="C333" s="59" t="s">
        <v>81</v>
      </c>
      <c r="D333" s="59" t="s">
        <v>82</v>
      </c>
      <c r="E333" s="59" t="s">
        <v>56</v>
      </c>
      <c r="F333" s="2">
        <v>692383058</v>
      </c>
      <c r="G333" s="8"/>
      <c r="H333" s="8"/>
    </row>
    <row r="334" spans="1:8" ht="15.75" thickBot="1" x14ac:dyDescent="0.3">
      <c r="A334" s="3" t="s">
        <v>262</v>
      </c>
      <c r="B334" s="4">
        <v>92</v>
      </c>
      <c r="C334" s="3" t="s">
        <v>260</v>
      </c>
      <c r="D334" s="3" t="s">
        <v>261</v>
      </c>
      <c r="E334" s="3" t="s">
        <v>3</v>
      </c>
      <c r="F334" s="12">
        <v>645991795</v>
      </c>
      <c r="G334" s="29"/>
      <c r="H334" s="26" t="s">
        <v>279</v>
      </c>
    </row>
    <row r="335" spans="1:8" ht="15.75" thickBot="1" x14ac:dyDescent="0.3">
      <c r="A335" s="59" t="s">
        <v>384</v>
      </c>
      <c r="B335" s="13">
        <v>132</v>
      </c>
      <c r="C335" s="59" t="s">
        <v>260</v>
      </c>
      <c r="D335" s="59" t="s">
        <v>383</v>
      </c>
      <c r="E335" s="59" t="s">
        <v>56</v>
      </c>
      <c r="F335" s="2">
        <v>618152113</v>
      </c>
      <c r="G335" s="13"/>
      <c r="H335" s="13"/>
    </row>
    <row r="336" spans="1:8" ht="15.75" thickBot="1" x14ac:dyDescent="0.3">
      <c r="A336" s="35" t="s">
        <v>560</v>
      </c>
      <c r="B336" s="13">
        <v>215</v>
      </c>
      <c r="C336" s="35" t="s">
        <v>260</v>
      </c>
      <c r="D336" s="35" t="s">
        <v>261</v>
      </c>
      <c r="E336" s="35" t="s">
        <v>3</v>
      </c>
      <c r="F336" s="36">
        <v>645991795</v>
      </c>
      <c r="G336" s="13"/>
      <c r="H336" s="13"/>
    </row>
    <row r="337" spans="1:9" ht="15.75" thickBot="1" x14ac:dyDescent="0.3">
      <c r="A337" s="59" t="s">
        <v>577</v>
      </c>
      <c r="B337" s="20">
        <v>220</v>
      </c>
      <c r="C337" s="59" t="s">
        <v>260</v>
      </c>
      <c r="D337" s="59" t="s">
        <v>580</v>
      </c>
      <c r="E337" s="59" t="s">
        <v>28</v>
      </c>
      <c r="F337" s="2">
        <v>660667617</v>
      </c>
    </row>
    <row r="338" spans="1:9" ht="15.75" thickBot="1" x14ac:dyDescent="0.3">
      <c r="A338" s="59" t="s">
        <v>577</v>
      </c>
      <c r="B338" s="58"/>
      <c r="C338" s="59" t="s">
        <v>260</v>
      </c>
      <c r="D338" s="59" t="s">
        <v>411</v>
      </c>
      <c r="E338" s="59" t="s">
        <v>28</v>
      </c>
      <c r="F338" s="2">
        <v>660667617</v>
      </c>
    </row>
    <row r="339" spans="1:9" ht="15.75" thickBot="1" x14ac:dyDescent="0.3">
      <c r="A339" s="59" t="s">
        <v>224</v>
      </c>
      <c r="B339" s="13">
        <v>84</v>
      </c>
      <c r="C339" s="59" t="s">
        <v>222</v>
      </c>
      <c r="D339" s="59" t="s">
        <v>223</v>
      </c>
      <c r="E339" s="59" t="s">
        <v>28</v>
      </c>
      <c r="F339" s="2">
        <v>609325379</v>
      </c>
      <c r="G339" s="8"/>
      <c r="H339" s="8"/>
    </row>
    <row r="340" spans="1:9" ht="15.75" thickBot="1" x14ac:dyDescent="0.3">
      <c r="A340" s="59" t="s">
        <v>340</v>
      </c>
      <c r="B340" s="13">
        <v>117</v>
      </c>
      <c r="C340" s="59" t="s">
        <v>222</v>
      </c>
      <c r="D340" s="59" t="s">
        <v>339</v>
      </c>
      <c r="E340" s="59" t="s">
        <v>56</v>
      </c>
      <c r="F340" s="2">
        <v>649211724</v>
      </c>
      <c r="H340" s="13"/>
    </row>
    <row r="341" spans="1:9" ht="15.75" thickBot="1" x14ac:dyDescent="0.3">
      <c r="A341" s="11" t="s">
        <v>754</v>
      </c>
      <c r="C341" s="59" t="s">
        <v>222</v>
      </c>
      <c r="D341" s="59" t="s">
        <v>223</v>
      </c>
      <c r="E341" s="59" t="s">
        <v>28</v>
      </c>
      <c r="F341" s="2">
        <v>609325379</v>
      </c>
      <c r="G341" s="8"/>
    </row>
    <row r="342" spans="1:9" ht="15.75" thickBot="1" x14ac:dyDescent="0.3">
      <c r="A342" s="61" t="s">
        <v>751</v>
      </c>
      <c r="C342" s="59" t="s">
        <v>752</v>
      </c>
      <c r="D342" s="59" t="s">
        <v>753</v>
      </c>
      <c r="E342" s="59" t="s">
        <v>3</v>
      </c>
      <c r="F342" s="2">
        <v>608813506</v>
      </c>
    </row>
    <row r="343" spans="1:9" ht="15.75" thickBot="1" x14ac:dyDescent="0.3">
      <c r="A343" s="59" t="s">
        <v>751</v>
      </c>
      <c r="B343" s="58"/>
      <c r="C343" s="59" t="s">
        <v>752</v>
      </c>
      <c r="D343" s="59" t="s">
        <v>753</v>
      </c>
      <c r="E343" s="59" t="s">
        <v>3</v>
      </c>
      <c r="F343" s="2">
        <v>608813506</v>
      </c>
    </row>
    <row r="344" spans="1:9" ht="15.75" thickBot="1" x14ac:dyDescent="0.3">
      <c r="A344" s="59" t="s">
        <v>236</v>
      </c>
      <c r="B344" s="13">
        <v>88</v>
      </c>
      <c r="C344" s="59" t="s">
        <v>234</v>
      </c>
      <c r="D344" s="59" t="s">
        <v>235</v>
      </c>
      <c r="E344" s="59" t="s">
        <v>610</v>
      </c>
      <c r="F344" s="2">
        <v>620486181</v>
      </c>
      <c r="G344" s="8"/>
      <c r="H344" s="8"/>
    </row>
    <row r="345" spans="1:9" ht="15.75" thickBot="1" x14ac:dyDescent="0.3">
      <c r="A345" s="61" t="s">
        <v>650</v>
      </c>
      <c r="B345" s="13">
        <v>88</v>
      </c>
      <c r="C345" s="59" t="s">
        <v>234</v>
      </c>
      <c r="D345" s="59" t="s">
        <v>235</v>
      </c>
      <c r="E345" s="59" t="s">
        <v>610</v>
      </c>
      <c r="F345" s="2">
        <v>620486181</v>
      </c>
    </row>
    <row r="346" spans="1:9" ht="27" thickBot="1" x14ac:dyDescent="0.3">
      <c r="A346" s="59" t="s">
        <v>374</v>
      </c>
      <c r="B346" s="13">
        <v>128</v>
      </c>
      <c r="C346" s="59" t="s">
        <v>372</v>
      </c>
      <c r="D346" s="59" t="s">
        <v>373</v>
      </c>
      <c r="E346" s="6" t="s">
        <v>28</v>
      </c>
      <c r="F346" s="59"/>
    </row>
    <row r="347" spans="1:9" ht="15.75" thickBot="1" x14ac:dyDescent="0.3">
      <c r="A347" s="59" t="s">
        <v>430</v>
      </c>
      <c r="B347" s="13">
        <v>153</v>
      </c>
      <c r="C347" s="59" t="s">
        <v>428</v>
      </c>
      <c r="D347" s="59" t="s">
        <v>429</v>
      </c>
      <c r="E347" s="6" t="s">
        <v>28</v>
      </c>
      <c r="F347" s="59"/>
      <c r="G347" s="13"/>
      <c r="H347" s="13"/>
    </row>
    <row r="348" spans="1:9" ht="15.75" thickBot="1" x14ac:dyDescent="0.3">
      <c r="A348" s="59" t="s">
        <v>292</v>
      </c>
      <c r="B348" s="13">
        <v>99</v>
      </c>
      <c r="C348" s="59" t="s">
        <v>290</v>
      </c>
      <c r="D348" s="59" t="s">
        <v>291</v>
      </c>
      <c r="E348" s="59" t="s">
        <v>3</v>
      </c>
      <c r="F348" s="2">
        <v>629722035</v>
      </c>
      <c r="G348" s="13"/>
      <c r="H348" s="13"/>
    </row>
    <row r="349" spans="1:9" ht="15.75" thickBot="1" x14ac:dyDescent="0.3">
      <c r="A349" s="8" t="s">
        <v>221</v>
      </c>
      <c r="B349" s="13">
        <v>83</v>
      </c>
      <c r="C349" s="59" t="s">
        <v>219</v>
      </c>
      <c r="D349" s="59" t="s">
        <v>220</v>
      </c>
      <c r="E349" s="59" t="s">
        <v>28</v>
      </c>
      <c r="F349" s="2">
        <v>633525808</v>
      </c>
      <c r="G349" s="8"/>
      <c r="H349" s="8"/>
    </row>
    <row r="350" spans="1:9" ht="15.75" thickBot="1" x14ac:dyDescent="0.3">
      <c r="A350" s="8" t="s">
        <v>210</v>
      </c>
      <c r="B350" s="13">
        <v>79</v>
      </c>
      <c r="C350" s="59" t="s">
        <v>208</v>
      </c>
      <c r="D350" s="59" t="s">
        <v>209</v>
      </c>
      <c r="E350" s="59" t="s">
        <v>3</v>
      </c>
      <c r="F350" s="59"/>
      <c r="G350" s="8"/>
      <c r="H350" s="8"/>
    </row>
    <row r="351" spans="1:9" ht="15.75" thickBot="1" x14ac:dyDescent="0.3">
      <c r="A351" s="59" t="s">
        <v>202</v>
      </c>
      <c r="B351">
        <v>76</v>
      </c>
      <c r="C351" s="59" t="s">
        <v>200</v>
      </c>
      <c r="D351" s="59" t="s">
        <v>201</v>
      </c>
      <c r="E351" s="59" t="s">
        <v>3</v>
      </c>
      <c r="F351" s="2">
        <v>627344961</v>
      </c>
      <c r="G351" s="8"/>
      <c r="H351" s="8"/>
    </row>
    <row r="352" spans="1:9" s="58" customFormat="1" ht="15.75" thickBot="1" x14ac:dyDescent="0.3">
      <c r="A352" s="59" t="s">
        <v>80</v>
      </c>
      <c r="B352" s="13">
        <v>27</v>
      </c>
      <c r="C352" s="59" t="s">
        <v>78</v>
      </c>
      <c r="D352" s="59" t="s">
        <v>79</v>
      </c>
      <c r="E352" s="59" t="s">
        <v>56</v>
      </c>
      <c r="F352" s="59"/>
      <c r="G352" s="8"/>
      <c r="H352" s="8"/>
      <c r="I352" s="13"/>
    </row>
    <row r="353" spans="1:8" ht="15.75" thickBot="1" x14ac:dyDescent="0.3">
      <c r="A353" s="59" t="s">
        <v>629</v>
      </c>
      <c r="B353" s="20">
        <v>236</v>
      </c>
      <c r="C353" s="59" t="s">
        <v>633</v>
      </c>
      <c r="D353" s="59" t="s">
        <v>634</v>
      </c>
      <c r="E353" s="59" t="s">
        <v>56</v>
      </c>
      <c r="F353" s="59"/>
      <c r="G353" s="58"/>
      <c r="H353" s="11"/>
    </row>
    <row r="354" spans="1:8" ht="15.75" thickBot="1" x14ac:dyDescent="0.3">
      <c r="A354" s="59" t="s">
        <v>766</v>
      </c>
      <c r="C354" s="59" t="s">
        <v>764</v>
      </c>
      <c r="D354" s="59" t="s">
        <v>765</v>
      </c>
      <c r="E354" s="59" t="s">
        <v>3</v>
      </c>
      <c r="F354" s="2">
        <v>659801319</v>
      </c>
    </row>
    <row r="355" spans="1:8" ht="15.75" thickBot="1" x14ac:dyDescent="0.3">
      <c r="A355" s="59" t="s">
        <v>786</v>
      </c>
      <c r="C355" s="59" t="s">
        <v>788</v>
      </c>
      <c r="D355" s="59" t="s">
        <v>789</v>
      </c>
      <c r="E355" s="59" t="s">
        <v>28</v>
      </c>
      <c r="F355" s="2">
        <v>615613439</v>
      </c>
    </row>
    <row r="356" spans="1:8" ht="15.75" thickBot="1" x14ac:dyDescent="0.3">
      <c r="A356" s="59" t="s">
        <v>791</v>
      </c>
      <c r="C356" s="59" t="s">
        <v>142</v>
      </c>
      <c r="D356" s="59" t="s">
        <v>790</v>
      </c>
      <c r="E356" s="59" t="s">
        <v>28</v>
      </c>
      <c r="F356" s="2">
        <v>618659358</v>
      </c>
    </row>
    <row r="357" spans="1:8" s="58" customFormat="1" ht="15.75" thickBot="1" x14ac:dyDescent="0.3">
      <c r="A357" s="59" t="s">
        <v>787</v>
      </c>
      <c r="B357" s="58">
        <v>148</v>
      </c>
      <c r="C357" s="59" t="s">
        <v>419</v>
      </c>
      <c r="D357" s="59" t="s">
        <v>420</v>
      </c>
      <c r="E357" s="59" t="s">
        <v>28</v>
      </c>
      <c r="F357" s="2">
        <v>618816403</v>
      </c>
      <c r="G357" s="11"/>
      <c r="H357" s="11"/>
    </row>
    <row r="358" spans="1:8" ht="15.75" thickBot="1" x14ac:dyDescent="0.3">
      <c r="A358" s="59" t="s">
        <v>792</v>
      </c>
      <c r="C358" s="59" t="s">
        <v>402</v>
      </c>
      <c r="D358" s="59" t="s">
        <v>339</v>
      </c>
      <c r="E358" s="59" t="s">
        <v>3</v>
      </c>
      <c r="F358" s="2">
        <v>659399075</v>
      </c>
    </row>
    <row r="359" spans="1:8" ht="15.75" thickBot="1" x14ac:dyDescent="0.3">
      <c r="A359" s="34" t="s">
        <v>793</v>
      </c>
      <c r="C359" s="59" t="s">
        <v>512</v>
      </c>
      <c r="D359" s="59" t="s">
        <v>794</v>
      </c>
      <c r="E359" s="59" t="s">
        <v>3</v>
      </c>
      <c r="F359" s="2">
        <v>620558730</v>
      </c>
    </row>
    <row r="360" spans="1:8" ht="15.75" thickBot="1" x14ac:dyDescent="0.3">
      <c r="A360" s="59" t="s">
        <v>798</v>
      </c>
      <c r="B360" s="13">
        <v>215</v>
      </c>
      <c r="C360" s="35" t="s">
        <v>260</v>
      </c>
      <c r="D360" s="35" t="s">
        <v>261</v>
      </c>
      <c r="E360" s="35" t="s">
        <v>3</v>
      </c>
      <c r="F360" s="36">
        <v>645991795</v>
      </c>
    </row>
    <row r="361" spans="1:8" ht="15.75" thickBot="1" x14ac:dyDescent="0.3">
      <c r="A361" s="59" t="s">
        <v>766</v>
      </c>
      <c r="C361" s="59" t="s">
        <v>764</v>
      </c>
      <c r="D361" s="59" t="s">
        <v>765</v>
      </c>
      <c r="E361" s="59" t="s">
        <v>3</v>
      </c>
      <c r="F361" s="2">
        <v>659801319</v>
      </c>
      <c r="G361" s="59" t="s">
        <v>806</v>
      </c>
      <c r="H361" s="59" t="s">
        <v>807</v>
      </c>
    </row>
    <row r="362" spans="1:8" ht="15.75" thickBot="1" x14ac:dyDescent="0.3">
      <c r="A362" s="59" t="s">
        <v>786</v>
      </c>
      <c r="C362" s="59" t="s">
        <v>788</v>
      </c>
      <c r="D362" s="59" t="s">
        <v>789</v>
      </c>
      <c r="E362" s="59" t="s">
        <v>28</v>
      </c>
      <c r="F362" s="2">
        <v>615613439</v>
      </c>
      <c r="G362" s="59"/>
      <c r="H362" s="59"/>
    </row>
    <row r="363" spans="1:8" ht="15.75" thickBot="1" x14ac:dyDescent="0.3">
      <c r="A363" s="59" t="s">
        <v>791</v>
      </c>
      <c r="C363" s="59" t="s">
        <v>142</v>
      </c>
      <c r="D363" s="59" t="s">
        <v>790</v>
      </c>
      <c r="E363" s="59" t="s">
        <v>28</v>
      </c>
      <c r="F363" s="2">
        <v>618659358</v>
      </c>
      <c r="G363" s="59"/>
      <c r="H363" s="59" t="s">
        <v>808</v>
      </c>
    </row>
    <row r="364" spans="1:8" ht="15.75" thickBot="1" x14ac:dyDescent="0.3">
      <c r="A364" s="59" t="s">
        <v>792</v>
      </c>
      <c r="C364" s="59" t="s">
        <v>402</v>
      </c>
      <c r="D364" s="59" t="s">
        <v>339</v>
      </c>
      <c r="E364" s="59" t="s">
        <v>3</v>
      </c>
      <c r="F364" s="2">
        <v>659399075</v>
      </c>
      <c r="G364" s="59"/>
      <c r="H364" s="59"/>
    </row>
    <row r="365" spans="1:8" ht="15.75" thickBot="1" x14ac:dyDescent="0.3">
      <c r="A365" s="59" t="s">
        <v>799</v>
      </c>
      <c r="C365" s="59" t="s">
        <v>802</v>
      </c>
      <c r="D365" s="59" t="s">
        <v>803</v>
      </c>
      <c r="E365" s="59" t="s">
        <v>3</v>
      </c>
      <c r="F365" s="59"/>
      <c r="G365" s="59"/>
      <c r="H365" s="59"/>
    </row>
    <row r="366" spans="1:8" ht="15.75" thickBot="1" x14ac:dyDescent="0.3">
      <c r="A366" s="59" t="s">
        <v>793</v>
      </c>
      <c r="C366" s="59" t="s">
        <v>512</v>
      </c>
      <c r="D366" s="59" t="s">
        <v>794</v>
      </c>
      <c r="E366" s="59" t="s">
        <v>3</v>
      </c>
      <c r="F366" s="2">
        <v>620558730</v>
      </c>
      <c r="G366" s="59"/>
      <c r="H366" s="59"/>
    </row>
    <row r="367" spans="1:8" ht="15.75" thickBot="1" x14ac:dyDescent="0.3">
      <c r="A367" s="59" t="s">
        <v>801</v>
      </c>
      <c r="C367" s="59" t="s">
        <v>804</v>
      </c>
      <c r="D367" s="59" t="s">
        <v>805</v>
      </c>
      <c r="E367" s="59" t="s">
        <v>3</v>
      </c>
      <c r="F367" s="2">
        <v>686229752</v>
      </c>
      <c r="G367" s="59"/>
      <c r="H367" s="59"/>
    </row>
  </sheetData>
  <sortState xmlns:xlrd2="http://schemas.microsoft.com/office/spreadsheetml/2017/richdata2" ref="A2:I353">
    <sortCondition ref="C2:C353"/>
  </sortState>
  <hyperlinks>
    <hyperlink ref="A231" r:id="rId1" xr:uid="{00000000-0004-0000-0000-000000000000}"/>
    <hyperlink ref="A194" r:id="rId2" xr:uid="{7D28AF90-1B81-4EF4-80A3-0D3B4C0F29F4}"/>
    <hyperlink ref="A268" r:id="rId3" xr:uid="{B0E3CA8E-24D3-4AB9-8918-F7FB67C2C355}"/>
    <hyperlink ref="A56" r:id="rId4" xr:uid="{C6C89D65-A30C-48D8-948F-4431CF224C86}"/>
    <hyperlink ref="A292" r:id="rId5" xr:uid="{E1CD9891-CA6B-4D69-829D-157CD86F1990}"/>
    <hyperlink ref="A333" r:id="rId6" xr:uid="{05E92DE6-8AB0-407E-9A67-2280CC50FA8C}"/>
    <hyperlink ref="A81" r:id="rId7" xr:uid="{BC4A1904-5163-48ED-90CF-64ECC4F2E247}"/>
    <hyperlink ref="A14" r:id="rId8" display="mailto:oplupes@gmail.com" xr:uid="{303B6750-0A2B-4819-B10F-0354534FA71F}"/>
    <hyperlink ref="A244" r:id="rId9" xr:uid="{13CA30E1-6876-453D-A82E-47EA9AEABAD8}"/>
    <hyperlink ref="A306" r:id="rId10" xr:uid="{D77A0EAD-F0EC-4F09-A120-F304346CFA30}"/>
    <hyperlink ref="A5" r:id="rId11" xr:uid="{CC354E3A-8C2E-418A-9720-D532240AE95F}"/>
    <hyperlink ref="A166" r:id="rId12" xr:uid="{6D088CE4-66C2-492D-8935-84ECA4BCDEFE}"/>
    <hyperlink ref="A290" r:id="rId13" xr:uid="{B54636BA-7C39-446D-8005-9B1B44DF2BEB}"/>
    <hyperlink ref="A220" r:id="rId14" xr:uid="{D8EB9719-CFB6-44D3-BC2B-A742A1A8BEE4}"/>
    <hyperlink ref="A275" r:id="rId15" xr:uid="{6EB4BACA-EAFB-420C-9EC9-FAACD7F8A886}"/>
    <hyperlink ref="A71" r:id="rId16" display="mailto:dezmen@gmail.com" xr:uid="{3E279983-2862-4076-B3ED-739C2AB17335}"/>
    <hyperlink ref="A277" r:id="rId17" xr:uid="{474DEA6B-87C1-4896-81F0-EA640BA10C25}"/>
    <hyperlink ref="A303" r:id="rId18" xr:uid="{1BDAC07A-E416-4646-B891-D78C00569B51}"/>
    <hyperlink ref="A72" r:id="rId19" xr:uid="{6C60B415-0858-45EB-B6F8-197EA2A7185E}"/>
    <hyperlink ref="A163" r:id="rId20" xr:uid="{B7B28D37-1080-4BDA-AEB8-2D5064BCE60F}"/>
    <hyperlink ref="A248" r:id="rId21" xr:uid="{0AEC0473-2E99-44BE-9FB7-ED61C88A828B}"/>
    <hyperlink ref="A331" r:id="rId22" xr:uid="{FE8C5B05-DD3D-46F7-870F-DFD3E55A86B5}"/>
    <hyperlink ref="A250" r:id="rId23" xr:uid="{F891BD91-2F14-4FC3-8FC1-768A6EC41932}"/>
  </hyperlinks>
  <pageMargins left="0.7" right="0.7" top="0.75" bottom="0.75" header="0.3" footer="0.3"/>
  <pageSetup paperSize="9" orientation="portrait" r:id="rId2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146    comedor Rocha</v>
      </c>
      <c r="G2" s="30" t="str">
        <f>ETIQUETA3!B2</f>
        <v>29    comedor Rocha</v>
      </c>
    </row>
    <row r="3" spans="2:20" x14ac:dyDescent="0.25">
      <c r="B3" s="30" t="str">
        <f>ETIQUETA3!A3</f>
        <v>Carlos Perez Sainz</v>
      </c>
      <c r="G3" s="30" t="str">
        <f>ETIQUETA3!B3</f>
        <v>Santiago Antón Area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4.95" customHeight="1" x14ac:dyDescent="0.25"/>
    <row r="8" spans="2:20" x14ac:dyDescent="0.25">
      <c r="B8" s="30" t="str">
        <f>ETIQUETA3!C2</f>
        <v>0    comedor Rocha</v>
      </c>
      <c r="G8" s="30" t="str">
        <f>ETIQUETA3!D2</f>
        <v>14    comedor I+D+i</v>
      </c>
    </row>
    <row r="9" spans="2:20" x14ac:dyDescent="0.25">
      <c r="B9" s="30" t="str">
        <f>ETIQUETA3!C3</f>
        <v>Adrian Aboal Losada</v>
      </c>
      <c r="G9" s="30" t="str">
        <f>ETIQUETA3!D3</f>
        <v>Enrique Romay Castiñeira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4.95" customHeight="1" x14ac:dyDescent="0.25"/>
    <row r="14" spans="2:20" x14ac:dyDescent="0.25">
      <c r="B14" s="30" t="str">
        <f>ETIQUETA3!E2</f>
        <v>2    comedor I+D+i</v>
      </c>
      <c r="G14" s="30" t="str">
        <f>ETIQUETA3!F2</f>
        <v>26    MAXWELL</v>
      </c>
    </row>
    <row r="15" spans="2:20" x14ac:dyDescent="0.25">
      <c r="B15" s="30" t="str">
        <f>ETIQUETA3!E3</f>
        <v>MIGUEL RUIZ GARCIA</v>
      </c>
      <c r="G15" s="30" t="str">
        <f>ETIQUETA3!F3</f>
        <v>Francisco Fariña Fernández</v>
      </c>
    </row>
    <row r="18" spans="2:14" ht="60" customHeight="1" x14ac:dyDescent="0.8">
      <c r="B18" s="31" t="str">
        <f>ETIQUETA3!E4</f>
        <v>I</v>
      </c>
      <c r="G18" s="31" t="str">
        <f>ETIQUETA3!F4</f>
        <v>M</v>
      </c>
    </row>
    <row r="19" spans="2:14" ht="84.95" customHeight="1" x14ac:dyDescent="0.25"/>
    <row r="20" spans="2:14" x14ac:dyDescent="0.25">
      <c r="B20" s="30" t="str">
        <f>ETIQUETA3!G2</f>
        <v>59    comedor Rocha</v>
      </c>
      <c r="G20" s="30" t="str">
        <f>ETIQUETA3!H2</f>
        <v>257    comedor I+D+i</v>
      </c>
    </row>
    <row r="21" spans="2:14" x14ac:dyDescent="0.25">
      <c r="B21" s="30" t="str">
        <f>ETIQUETA3!G3</f>
        <v>Salvador Mora García</v>
      </c>
      <c r="G21" s="30" t="str">
        <f>ETIQUETA3!H3</f>
        <v>MIGUEL ANGEL GARCIA RODRIGUEZ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4.95" customHeight="1" x14ac:dyDescent="0.25"/>
    <row r="26" spans="2:14" x14ac:dyDescent="0.25">
      <c r="B26" s="30" t="str">
        <f>ETIQUETA3!I2</f>
        <v>0    comedor Rocha</v>
      </c>
      <c r="G26" s="30" t="str">
        <f>ETIQUETA3!J2</f>
        <v>71    comedor Rocha</v>
      </c>
      <c r="M26" s="30"/>
      <c r="N26" s="30"/>
    </row>
    <row r="27" spans="2:14" x14ac:dyDescent="0.25">
      <c r="B27" s="30" t="str">
        <f>ETIQUETA3!I3</f>
        <v>Maura Outeiral García</v>
      </c>
      <c r="G27" s="30" t="str">
        <f>ETIQUETA3!J3</f>
        <v>Antom Meilán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205    comedor I+D+i</v>
      </c>
      <c r="G2" s="30" t="str">
        <f>ETIQUETA3!L2</f>
        <v>229    comedor I+D+i</v>
      </c>
    </row>
    <row r="3" spans="2:7" x14ac:dyDescent="0.25">
      <c r="B3" s="30" t="str">
        <f>ETIQUETA3!K3</f>
        <v>Daniel Juan Dios Garcia</v>
      </c>
      <c r="G3" s="30" t="str">
        <f>ETIQUETA3!L3</f>
        <v>IVAN BOTANA GARCIA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4.95" customHeight="1" x14ac:dyDescent="0.25"/>
    <row r="8" spans="2:7" x14ac:dyDescent="0.25">
      <c r="B8" s="30" t="str">
        <f>ETIQUETA3!M2</f>
        <v>16    comedor Comercial</v>
      </c>
      <c r="G8" s="30" t="str">
        <f>ETIQUETA3!N2</f>
        <v>196    comedor Rocha</v>
      </c>
    </row>
    <row r="9" spans="2:7" x14ac:dyDescent="0.25">
      <c r="B9" s="30" t="str">
        <f>ETIQUETA3!M3</f>
        <v>Juan Lado Veiga</v>
      </c>
      <c r="G9" s="30" t="str">
        <f>ETIQUETA3!N3</f>
        <v>LUIS MIGUEL GRELA LOPEZ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4.95" customHeight="1" x14ac:dyDescent="0.25"/>
    <row r="14" spans="2:7" x14ac:dyDescent="0.25">
      <c r="B14" s="30" t="str">
        <f>ETIQUETA3!O2</f>
        <v>53    comedor Rocha</v>
      </c>
      <c r="G14" s="30" t="str">
        <f>ETIQUETA3!P2</f>
        <v>32    comedor Comercial</v>
      </c>
    </row>
    <row r="15" spans="2:7" x14ac:dyDescent="0.25">
      <c r="B15" s="30" t="str">
        <f>ETIQUETA3!O3</f>
        <v>Gabriel Viqueira Miranda</v>
      </c>
      <c r="G15" s="30" t="str">
        <f>ETIQUETA3!P3</f>
        <v>Enrique Iglesias Gonzalez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4.95" customHeight="1" x14ac:dyDescent="0.25"/>
    <row r="20" spans="2:7" x14ac:dyDescent="0.25">
      <c r="B20" s="30" t="str">
        <f>ETIQUETA3!Q2</f>
        <v>24    comedor I+D+i</v>
      </c>
      <c r="G20" s="30" t="str">
        <f>ETIQUETA3!R2</f>
        <v>0    comedor I+D+i</v>
      </c>
    </row>
    <row r="21" spans="2:7" x14ac:dyDescent="0.25">
      <c r="B21" s="30" t="str">
        <f>ETIQUETA3!Q3</f>
        <v>Nicolás Viaño Santasmarinas</v>
      </c>
      <c r="G21" s="30" t="str">
        <f>ETIQUETA3!R3</f>
        <v>Javier Gallego Fernández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4.95" customHeight="1" x14ac:dyDescent="0.25"/>
    <row r="26" spans="2:7" x14ac:dyDescent="0.25">
      <c r="B26" s="30" t="str">
        <f>ETIQUETA3!S2</f>
        <v>0    comedor Comercial</v>
      </c>
      <c r="G26" s="30" t="e">
        <f>ETIQUETA3!T2</f>
        <v>#N/A</v>
      </c>
    </row>
    <row r="27" spans="2:7" x14ac:dyDescent="0.25">
      <c r="B27" s="30" t="str">
        <f>ETIQUETA3!S3</f>
        <v>Paloma Bescansa Rodriguez</v>
      </c>
      <c r="G27" s="30" t="e">
        <f>ETIQUETA3!T3</f>
        <v>#N/A</v>
      </c>
    </row>
    <row r="30" spans="2:7" ht="60" customHeight="1" x14ac:dyDescent="0.8">
      <c r="B30" s="31" t="str">
        <f>ETIQUETA3!S4</f>
        <v>C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325</v>
      </c>
      <c r="B1" t="s">
        <v>324</v>
      </c>
    </row>
    <row r="2" spans="1:2" x14ac:dyDescent="0.25">
      <c r="A2" s="10" t="s">
        <v>569</v>
      </c>
      <c r="B2" s="28">
        <v>41</v>
      </c>
    </row>
    <row r="3" spans="1:2" x14ac:dyDescent="0.25">
      <c r="A3" s="10" t="s">
        <v>568</v>
      </c>
      <c r="B3" s="28"/>
    </row>
    <row r="4" spans="1:2" x14ac:dyDescent="0.25">
      <c r="A4" s="10" t="s">
        <v>676</v>
      </c>
      <c r="B4" s="28">
        <v>1</v>
      </c>
    </row>
    <row r="5" spans="1:2" x14ac:dyDescent="0.25">
      <c r="A5" s="10" t="s">
        <v>677</v>
      </c>
      <c r="B5" s="28">
        <v>2</v>
      </c>
    </row>
    <row r="6" spans="1:2" x14ac:dyDescent="0.25">
      <c r="A6" s="10" t="s">
        <v>678</v>
      </c>
      <c r="B6" s="28">
        <v>2</v>
      </c>
    </row>
    <row r="7" spans="1:2" x14ac:dyDescent="0.25">
      <c r="A7" s="10" t="s">
        <v>666</v>
      </c>
      <c r="B7" s="28">
        <v>2</v>
      </c>
    </row>
    <row r="8" spans="1:2" x14ac:dyDescent="0.25">
      <c r="A8" s="10" t="s">
        <v>667</v>
      </c>
      <c r="B8" s="28">
        <v>2</v>
      </c>
    </row>
    <row r="9" spans="1:2" x14ac:dyDescent="0.25">
      <c r="A9" s="10" t="s">
        <v>679</v>
      </c>
      <c r="B9" s="28">
        <v>1</v>
      </c>
    </row>
    <row r="10" spans="1:2" x14ac:dyDescent="0.25">
      <c r="A10" s="10" t="s">
        <v>680</v>
      </c>
      <c r="B10" s="28">
        <v>1</v>
      </c>
    </row>
    <row r="11" spans="1:2" x14ac:dyDescent="0.25">
      <c r="A11" s="10" t="s">
        <v>681</v>
      </c>
      <c r="B11" s="28">
        <v>1</v>
      </c>
    </row>
    <row r="12" spans="1:2" x14ac:dyDescent="0.25">
      <c r="A12" s="10" t="s">
        <v>254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90" zoomScaleNormal="9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259</v>
      </c>
      <c r="D1" s="5" t="s">
        <v>255</v>
      </c>
      <c r="E1" s="5" t="s">
        <v>276</v>
      </c>
      <c r="F1" s="5" t="s">
        <v>256</v>
      </c>
      <c r="G1" s="5" t="s">
        <v>257</v>
      </c>
      <c r="H1" s="5" t="s">
        <v>251</v>
      </c>
      <c r="I1" s="5" t="s">
        <v>253</v>
      </c>
      <c r="J1" s="5" t="s">
        <v>246</v>
      </c>
      <c r="K1" s="5" t="s">
        <v>258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278</v>
      </c>
    </row>
    <row r="2" spans="1:16" ht="15.75" thickBot="1" x14ac:dyDescent="0.3">
      <c r="A2">
        <v>1</v>
      </c>
      <c r="B2" s="59" t="s">
        <v>416</v>
      </c>
      <c r="C2" s="59" t="s">
        <v>812</v>
      </c>
      <c r="D2" s="59" t="s">
        <v>813</v>
      </c>
      <c r="E2" s="59" t="s">
        <v>810</v>
      </c>
      <c r="F2" s="59" t="s">
        <v>755</v>
      </c>
      <c r="G2" s="59" t="s">
        <v>756</v>
      </c>
      <c r="H2" s="59"/>
      <c r="I2">
        <f>VLOOKUP($B2,CLIENTES!$A$1:$H$400,2,0)</f>
        <v>146</v>
      </c>
      <c r="J2" t="str">
        <f>VLOOKUP($B2,CLIENTES!$A$1:$H$400,3,0)</f>
        <v>Carlos</v>
      </c>
      <c r="K2" t="str">
        <f>VLOOKUP($B2,CLIENTES!$A$1:$H$400,4,0)</f>
        <v>Perez Sainz</v>
      </c>
      <c r="L2" t="str">
        <f>VLOOKUP($B2,CLIENTES!$A$1:$H$400,5,0)</f>
        <v>comedor Rocha</v>
      </c>
      <c r="M2">
        <f>VLOOKUP($B2,CLIENTES!$A$1:$H$400,6,0)</f>
        <v>0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BIEN SABE DE PESCADO; ARROZ EN BLANCO</v>
      </c>
    </row>
    <row r="3" spans="1:16" ht="15.75" thickBot="1" x14ac:dyDescent="0.3">
      <c r="A3">
        <v>2</v>
      </c>
      <c r="B3" s="59" t="s">
        <v>83</v>
      </c>
      <c r="C3" s="59" t="s">
        <v>812</v>
      </c>
      <c r="D3" s="6" t="s">
        <v>813</v>
      </c>
      <c r="E3" s="59"/>
      <c r="F3" s="59" t="s">
        <v>755</v>
      </c>
      <c r="G3" s="59" t="s">
        <v>756</v>
      </c>
      <c r="H3" s="59"/>
      <c r="I3">
        <f>VLOOKUP($B3,CLIENTES!$A$1:$H$400,2,0)</f>
        <v>29</v>
      </c>
      <c r="J3" t="str">
        <f>VLOOKUP($B3,CLIENTES!$A$1:$H$400,3,0)</f>
        <v>Santiago</v>
      </c>
      <c r="K3" t="str">
        <f>VLOOKUP($B3,CLIENTES!$A$1:$H$400,4,0)</f>
        <v>Antón Area</v>
      </c>
      <c r="L3" t="str">
        <f>VLOOKUP($B3,CLIENTES!$A$1:$H$400,5,0)</f>
        <v>comedor Rocha</v>
      </c>
      <c r="M3">
        <f>VLOOKUP($B3,CLIENTES!$A$1:$H$400,6,0)</f>
        <v>692383058</v>
      </c>
      <c r="N3">
        <f>VLOOKUP($B3,CLIENTES!$A$1:$H$400,7,0)</f>
        <v>0</v>
      </c>
      <c r="O3">
        <f>VLOOKUP($B3,CLIENTES!$A$1:$H$400,8,0)</f>
        <v>0</v>
      </c>
      <c r="P3" t="str">
        <f t="shared" si="0"/>
        <v xml:space="preserve">BIEN SABE DE PESCADO; </v>
      </c>
    </row>
    <row r="4" spans="1:16" ht="15.75" thickBot="1" x14ac:dyDescent="0.3">
      <c r="A4">
        <v>3</v>
      </c>
      <c r="B4" s="6" t="s">
        <v>646</v>
      </c>
      <c r="C4" s="59"/>
      <c r="D4" s="59" t="s">
        <v>814</v>
      </c>
      <c r="E4" s="59" t="s">
        <v>810</v>
      </c>
      <c r="F4" s="59" t="s">
        <v>755</v>
      </c>
      <c r="G4" s="59" t="s">
        <v>756</v>
      </c>
      <c r="H4" s="59"/>
      <c r="I4">
        <f>VLOOKUP($B4,CLIENTES!$A$1:$H$400,2,0)</f>
        <v>0</v>
      </c>
      <c r="J4" t="str">
        <f>VLOOKUP($B4,CLIENTES!$A$1:$H$400,3,0)</f>
        <v>Adrian</v>
      </c>
      <c r="K4" t="str">
        <f>VLOOKUP($B4,CLIENTES!$A$1:$H$400,4,0)</f>
        <v>Aboal Losada</v>
      </c>
      <c r="L4" t="str">
        <f>VLOOKUP($B4,CLIENTES!$A$1:$H$400,5,0)</f>
        <v>comedor Rocha</v>
      </c>
      <c r="M4">
        <f>VLOOKUP($B4,CLIENTES!$A$1:$H$400,6,0)</f>
        <v>608014652</v>
      </c>
      <c r="N4">
        <f>VLOOKUP($B4,CLIENTES!$A$1:$H$400,7,0)</f>
        <v>0</v>
      </c>
      <c r="O4">
        <f>VLOOKUP($B4,CLIENTES!$A$1:$H$400,8,0)</f>
        <v>0</v>
      </c>
      <c r="P4" t="str">
        <f t="shared" si="0"/>
        <v>FILETE DE TERNERA; ARROZ EN BLANCO</v>
      </c>
    </row>
    <row r="5" spans="1:16" ht="15.75" thickBot="1" x14ac:dyDescent="0.3">
      <c r="A5">
        <v>4</v>
      </c>
      <c r="B5" s="59" t="s">
        <v>40</v>
      </c>
      <c r="C5" s="59"/>
      <c r="D5" s="59" t="s">
        <v>815</v>
      </c>
      <c r="E5" s="59" t="s">
        <v>810</v>
      </c>
      <c r="F5" s="59" t="s">
        <v>755</v>
      </c>
      <c r="G5" s="59" t="s">
        <v>756</v>
      </c>
      <c r="H5" s="59"/>
      <c r="I5">
        <f>VLOOKUP($B5,CLIENTES!$A$1:$H$400,2,0)</f>
        <v>14</v>
      </c>
      <c r="J5" t="str">
        <f>VLOOKUP($B5,CLIENTES!$A$1:$H$400,3,0)</f>
        <v>Enrique</v>
      </c>
      <c r="K5" t="str">
        <f>VLOOKUP($B5,CLIENTES!$A$1:$H$400,4,0)</f>
        <v>Romay Castiñeira</v>
      </c>
      <c r="L5" t="str">
        <f>VLOOKUP($B5,CLIENTES!$A$1:$H$400,5,0)</f>
        <v>comedor I+D+i</v>
      </c>
      <c r="M5">
        <f>VLOOKUP($B5,CLIENTES!$A$1:$H$400,6,0)</f>
        <v>651146505</v>
      </c>
      <c r="N5">
        <f>VLOOKUP($B5,CLIENTES!$A$1:$H$400,7,0)</f>
        <v>0</v>
      </c>
      <c r="O5">
        <f>VLOOKUP($B5,CLIENTES!$A$1:$H$400,8,0)</f>
        <v>0</v>
      </c>
      <c r="P5" t="str">
        <f t="shared" si="0"/>
        <v>CHOCO A LA PLANCHA; ARROZ EN BLANCO</v>
      </c>
    </row>
    <row r="6" spans="1:16" s="27" customFormat="1" ht="15.75" thickBot="1" x14ac:dyDescent="0.3">
      <c r="A6" s="27">
        <v>5</v>
      </c>
      <c r="B6" s="59" t="s">
        <v>816</v>
      </c>
      <c r="C6" s="59" t="s">
        <v>812</v>
      </c>
      <c r="D6" s="59" t="s">
        <v>813</v>
      </c>
      <c r="E6" s="59" t="s">
        <v>809</v>
      </c>
      <c r="F6" s="59" t="s">
        <v>755</v>
      </c>
      <c r="G6" s="59" t="s">
        <v>756</v>
      </c>
      <c r="H6" s="59"/>
      <c r="I6">
        <f>VLOOKUP($B6,CLIENTES!$A$1:$H$400,2,0)</f>
        <v>2</v>
      </c>
      <c r="J6" t="str">
        <f>VLOOKUP($B6,CLIENTES!$A$1:$H$400,3,0)</f>
        <v>MIGUEL</v>
      </c>
      <c r="K6" t="str">
        <f>VLOOKUP($B6,CLIENTES!$A$1:$H$400,4,0)</f>
        <v>RUIZ GARCIA</v>
      </c>
      <c r="L6" t="str">
        <f>VLOOKUP($B6,CLIENTES!$A$1:$H$400,5,0)</f>
        <v>comedor I+D+i</v>
      </c>
      <c r="M6">
        <f>VLOOKUP($B6,CLIENTES!$A$1:$H$400,6,0)</f>
        <v>697383812</v>
      </c>
      <c r="N6">
        <f>VLOOKUP($B6,CLIENTES!$A$1:$H$400,7,0)</f>
        <v>0</v>
      </c>
      <c r="O6">
        <f>VLOOKUP($B6,CLIENTES!$A$1:$H$400,8,0)</f>
        <v>0</v>
      </c>
      <c r="P6" t="str">
        <f t="shared" si="0"/>
        <v>BIEN SABE DE PESCADO; ENSALADA</v>
      </c>
    </row>
    <row r="7" spans="1:16" ht="15.75" thickBot="1" x14ac:dyDescent="0.3">
      <c r="A7">
        <v>6</v>
      </c>
      <c r="B7" s="59" t="s">
        <v>77</v>
      </c>
      <c r="C7" s="59" t="s">
        <v>812</v>
      </c>
      <c r="D7" s="59" t="s">
        <v>815</v>
      </c>
      <c r="E7" s="59" t="s">
        <v>797</v>
      </c>
      <c r="F7" s="59" t="s">
        <v>755</v>
      </c>
      <c r="G7" s="59" t="s">
        <v>756</v>
      </c>
      <c r="H7" s="6" t="s">
        <v>811</v>
      </c>
      <c r="I7">
        <f>VLOOKUP($B7,CLIENTES!$A$1:$H$400,2,0)</f>
        <v>26</v>
      </c>
      <c r="J7" t="str">
        <f>VLOOKUP($B7,CLIENTES!$A$1:$H$400,3,0)</f>
        <v>Francisco</v>
      </c>
      <c r="K7" t="str">
        <f>VLOOKUP($B7,CLIENTES!$A$1:$H$400,4,0)</f>
        <v>Fariña Fernández</v>
      </c>
      <c r="L7" t="str">
        <f>VLOOKUP($B7,CLIENTES!$A$1:$H$400,5,0)</f>
        <v>MAXWELL</v>
      </c>
      <c r="M7">
        <f>VLOOKUP($B7,CLIENTES!$A$1:$H$400,6,0)</f>
        <v>0</v>
      </c>
      <c r="N7">
        <f>VLOOKUP($B7,CLIENTES!$A$1:$H$400,7,0)</f>
        <v>0</v>
      </c>
      <c r="O7">
        <f>VLOOKUP($B7,CLIENTES!$A$1:$H$400,8,0)</f>
        <v>0</v>
      </c>
      <c r="P7" t="str">
        <f t="shared" si="0"/>
        <v>CHOCO A LA PLANCHA; MENESTRA DE VERDURAS</v>
      </c>
    </row>
    <row r="8" spans="1:16" ht="15.75" thickBot="1" x14ac:dyDescent="0.3">
      <c r="A8">
        <v>7</v>
      </c>
      <c r="B8" s="59" t="s">
        <v>157</v>
      </c>
      <c r="C8" s="59" t="s">
        <v>812</v>
      </c>
      <c r="D8" s="59" t="s">
        <v>815</v>
      </c>
      <c r="E8" s="59" t="s">
        <v>757</v>
      </c>
      <c r="F8" s="59" t="s">
        <v>817</v>
      </c>
      <c r="G8" s="59" t="s">
        <v>756</v>
      </c>
      <c r="H8" s="59" t="s">
        <v>795</v>
      </c>
      <c r="I8">
        <f>VLOOKUP($B8,CLIENTES!$A$1:$H$400,2,0)</f>
        <v>59</v>
      </c>
      <c r="J8" t="str">
        <f>VLOOKUP($B8,CLIENTES!$A$1:$H$400,3,0)</f>
        <v>Salvador</v>
      </c>
      <c r="K8" t="str">
        <f>VLOOKUP($B8,CLIENTES!$A$1:$H$400,4,0)</f>
        <v>Mora García</v>
      </c>
      <c r="L8" t="str">
        <f>VLOOKUP($B8,CLIENTES!$A$1:$H$400,5,0)</f>
        <v>comedor Rocha</v>
      </c>
      <c r="M8">
        <f>VLOOKUP($B8,CLIENTES!$A$1:$H$400,6,0)</f>
        <v>635593956</v>
      </c>
      <c r="N8">
        <f>VLOOKUP($B8,CLIENTES!$A$1:$H$400,7,0)</f>
        <v>0</v>
      </c>
      <c r="O8">
        <f>VLOOKUP($B8,CLIENTES!$A$1:$H$400,8,0)</f>
        <v>0</v>
      </c>
      <c r="P8" t="str">
        <f t="shared" si="0"/>
        <v>CHOCO A LA PLANCHA; PATATAS FRITAS</v>
      </c>
    </row>
    <row r="9" spans="1:16" ht="15.75" thickBot="1" x14ac:dyDescent="0.3">
      <c r="A9">
        <v>8</v>
      </c>
      <c r="B9" s="59" t="s">
        <v>689</v>
      </c>
      <c r="C9" s="59" t="s">
        <v>818</v>
      </c>
      <c r="D9" s="59" t="s">
        <v>814</v>
      </c>
      <c r="E9" s="59" t="s">
        <v>809</v>
      </c>
      <c r="F9" s="59" t="s">
        <v>796</v>
      </c>
      <c r="G9" s="59" t="s">
        <v>756</v>
      </c>
      <c r="H9" s="59"/>
      <c r="I9">
        <f>VLOOKUP($B9,CLIENTES!$A$1:$H$400,2,0)</f>
        <v>257</v>
      </c>
      <c r="J9" t="str">
        <f>VLOOKUP($B9,CLIENTES!$A$1:$H$400,3,0)</f>
        <v>MIGUEL ANGEL</v>
      </c>
      <c r="K9" t="str">
        <f>VLOOKUP($B9,CLIENTES!$A$1:$H$400,4,0)</f>
        <v>GARCIA RODRIGUEZ</v>
      </c>
      <c r="L9" t="str">
        <f>VLOOKUP($B9,CLIENTES!$A$1:$H$400,5,0)</f>
        <v>comedor I+D+i</v>
      </c>
      <c r="M9">
        <f>VLOOKUP($B9,CLIENTES!$A$1:$H$400,6,0)</f>
        <v>605781926</v>
      </c>
      <c r="N9">
        <f>VLOOKUP($B9,CLIENTES!$A$1:$H$400,7,0)</f>
        <v>0</v>
      </c>
      <c r="O9">
        <f>VLOOKUP($B9,CLIENTES!$A$1:$H$400,8,0)</f>
        <v>0</v>
      </c>
      <c r="P9" t="str">
        <f t="shared" si="0"/>
        <v>FILETE DE TERNERA; ENSALADA</v>
      </c>
    </row>
    <row r="10" spans="1:16" ht="15" customHeight="1" thickBot="1" x14ac:dyDescent="0.3">
      <c r="A10">
        <v>9</v>
      </c>
      <c r="B10" s="59" t="s">
        <v>728</v>
      </c>
      <c r="C10" s="59" t="s">
        <v>819</v>
      </c>
      <c r="D10" s="59" t="s">
        <v>815</v>
      </c>
      <c r="E10" s="59" t="s">
        <v>785</v>
      </c>
      <c r="F10" s="59" t="s">
        <v>817</v>
      </c>
      <c r="G10" s="59" t="s">
        <v>756</v>
      </c>
      <c r="H10" s="59"/>
      <c r="I10">
        <f>VLOOKUP($B10,CLIENTES!$A$1:$H$400,2,0)</f>
        <v>0</v>
      </c>
      <c r="J10" t="str">
        <f>VLOOKUP($B10,CLIENTES!$A$1:$H$400,3,0)</f>
        <v>Maura</v>
      </c>
      <c r="K10" t="str">
        <f>VLOOKUP($B10,CLIENTES!$A$1:$H$400,4,0)</f>
        <v>Outeiral García</v>
      </c>
      <c r="L10" t="str">
        <f>VLOOKUP($B10,CLIENTES!$A$1:$H$400,5,0)</f>
        <v>comedor Rocha</v>
      </c>
      <c r="M10">
        <f>VLOOKUP($B10,CLIENTES!$A$1:$H$400,6,0)</f>
        <v>609803295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TARTA DE QUESO CASERA</v>
      </c>
    </row>
    <row r="11" spans="1:16" s="27" customFormat="1" ht="15.75" thickBot="1" x14ac:dyDescent="0.3">
      <c r="A11" s="27">
        <v>10</v>
      </c>
      <c r="B11" s="59" t="s">
        <v>190</v>
      </c>
      <c r="C11" s="59" t="s">
        <v>812</v>
      </c>
      <c r="D11" s="59" t="s">
        <v>821</v>
      </c>
      <c r="E11" s="59" t="s">
        <v>810</v>
      </c>
      <c r="F11" s="59" t="s">
        <v>755</v>
      </c>
      <c r="G11" s="59" t="s">
        <v>756</v>
      </c>
      <c r="H11" s="59"/>
      <c r="I11">
        <f>VLOOKUP($B11,CLIENTES!$A$1:$H$400,2,0)</f>
        <v>71</v>
      </c>
      <c r="J11" t="str">
        <f>VLOOKUP($B11,CLIENTES!$A$1:$H$400,3,0)</f>
        <v>Antom</v>
      </c>
      <c r="K11" t="str">
        <f>VLOOKUP($B11,CLIENTES!$A$1:$H$400,4,0)</f>
        <v>Meilán García</v>
      </c>
      <c r="L11" t="str">
        <f>VLOOKUP($B11,CLIENTES!$A$1:$H$400,5,0)</f>
        <v>comedor Rocha</v>
      </c>
      <c r="M11">
        <f>VLOOKUP($B11,CLIENTES!$A$1:$H$400,6,0)</f>
        <v>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ARROZ EN BLANCO; FRUTA</v>
      </c>
    </row>
    <row r="12" spans="1:16" ht="15.75" thickBot="1" x14ac:dyDescent="0.3">
      <c r="A12">
        <v>11</v>
      </c>
      <c r="B12" s="59" t="s">
        <v>548</v>
      </c>
      <c r="C12" s="59" t="s">
        <v>812</v>
      </c>
      <c r="D12" s="59" t="s">
        <v>814</v>
      </c>
      <c r="E12" s="59" t="s">
        <v>757</v>
      </c>
      <c r="F12" s="59" t="s">
        <v>755</v>
      </c>
      <c r="G12" s="59" t="s">
        <v>756</v>
      </c>
      <c r="H12" s="59"/>
      <c r="I12">
        <f>VLOOKUP($B12,CLIENTES!$A$1:$H$400,2,0)</f>
        <v>205</v>
      </c>
      <c r="J12" t="str">
        <f>VLOOKUP($B12,CLIENTES!$A$1:$H$400,3,0)</f>
        <v>Daniel Juan</v>
      </c>
      <c r="K12" t="str">
        <f>VLOOKUP($B12,CLIENTES!$A$1:$H$400,4,0)</f>
        <v>Dios Garcia</v>
      </c>
      <c r="L12" t="str">
        <f>VLOOKUP($B12,CLIENTES!$A$1:$H$400,5,0)</f>
        <v>comedor I+D+i</v>
      </c>
      <c r="M12">
        <f>VLOOKUP($B12,CLIENTES!$A$1:$H$400,6,0)</f>
        <v>651614430</v>
      </c>
      <c r="N12">
        <f>VLOOKUP($B12,CLIENTES!$A$1:$H$400,7,0)</f>
        <v>0</v>
      </c>
      <c r="O12" t="str">
        <f>VLOOKUP($B12,CLIENTES!$A$1:$H$400,8,0)</f>
        <v>Salmón, bibalvos</v>
      </c>
      <c r="P12" t="str">
        <f t="shared" ref="P12:P19" si="1">CONCATENATE(D12,"; ",E12)</f>
        <v>FILETE DE TERNERA; PATATAS FRITAS</v>
      </c>
    </row>
    <row r="13" spans="1:16" ht="15.75" thickBot="1" x14ac:dyDescent="0.3">
      <c r="A13">
        <v>12</v>
      </c>
      <c r="B13" s="59" t="s">
        <v>605</v>
      </c>
      <c r="C13" s="59" t="s">
        <v>812</v>
      </c>
      <c r="D13" s="59" t="s">
        <v>815</v>
      </c>
      <c r="E13" s="59" t="s">
        <v>809</v>
      </c>
      <c r="F13" s="59" t="s">
        <v>755</v>
      </c>
      <c r="G13" s="59" t="s">
        <v>756</v>
      </c>
      <c r="H13" s="59"/>
      <c r="I13">
        <f>VLOOKUP($B13,CLIENTES!$A$1:$H$400,2,0)</f>
        <v>229</v>
      </c>
      <c r="J13" t="str">
        <f>VLOOKUP($B13,CLIENTES!$A$1:$H$400,3,0)</f>
        <v>IVAN</v>
      </c>
      <c r="K13" t="str">
        <f>VLOOKUP($B13,CLIENTES!$A$1:$H$400,4,0)</f>
        <v>BOTANA GARCIA</v>
      </c>
      <c r="L13" t="str">
        <f>VLOOKUP($B13,CLIENTES!$A$1:$H$400,5,0)</f>
        <v>comedor I+D+i</v>
      </c>
      <c r="M13">
        <f>VLOOKUP($B13,CLIENTES!$A$1:$H$400,6,0)</f>
        <v>679150587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CHOCO A LA PLANCHA; ENSALADA</v>
      </c>
    </row>
    <row r="14" spans="1:16" ht="15.75" thickBot="1" x14ac:dyDescent="0.3">
      <c r="A14">
        <v>13</v>
      </c>
      <c r="B14" s="59" t="s">
        <v>46</v>
      </c>
      <c r="C14" s="59" t="s">
        <v>818</v>
      </c>
      <c r="D14" s="6" t="s">
        <v>813</v>
      </c>
      <c r="E14" s="59"/>
      <c r="F14" s="59" t="s">
        <v>796</v>
      </c>
      <c r="G14" s="59" t="s">
        <v>756</v>
      </c>
      <c r="H14" s="59"/>
      <c r="I14">
        <f>VLOOKUP($B14,CLIENTES!$A$1:$H$400,2,0)</f>
        <v>16</v>
      </c>
      <c r="J14" t="str">
        <f>VLOOKUP($B14,CLIENTES!$A$1:$H$400,3,0)</f>
        <v>Juan</v>
      </c>
      <c r="K14" t="str">
        <f>VLOOKUP($B14,CLIENTES!$A$1:$H$400,4,0)</f>
        <v>Lado Veiga</v>
      </c>
      <c r="L14" t="str">
        <f>VLOOKUP($B14,CLIENTES!$A$1:$H$400,5,0)</f>
        <v>comedor Comercial</v>
      </c>
      <c r="M14">
        <f>VLOOKUP($B14,CLIENTES!$A$1:$H$400,6,0)</f>
        <v>607845276</v>
      </c>
      <c r="N14">
        <f>VLOOKUP($B14,CLIENTES!$A$1:$H$400,7,0)</f>
        <v>0</v>
      </c>
      <c r="O14">
        <f>VLOOKUP($B14,CLIENTES!$A$1:$H$400,8,0)</f>
        <v>0</v>
      </c>
      <c r="P14" t="str">
        <f t="shared" si="1"/>
        <v xml:space="preserve">BIEN SABE DE PESCADO; </v>
      </c>
    </row>
    <row r="15" spans="1:16" s="27" customFormat="1" ht="17.25" customHeight="1" thickBot="1" x14ac:dyDescent="0.3">
      <c r="A15" s="27">
        <v>14</v>
      </c>
      <c r="B15" s="59" t="s">
        <v>526</v>
      </c>
      <c r="C15" s="59" t="s">
        <v>812</v>
      </c>
      <c r="D15" s="59" t="s">
        <v>815</v>
      </c>
      <c r="E15" s="59" t="s">
        <v>810</v>
      </c>
      <c r="F15" s="59" t="s">
        <v>796</v>
      </c>
      <c r="G15" s="59" t="s">
        <v>756</v>
      </c>
      <c r="H15" s="59"/>
      <c r="I15">
        <f>VLOOKUP($B15,CLIENTES!$A$1:$H$400,2,0)</f>
        <v>196</v>
      </c>
      <c r="J15" t="str">
        <f>VLOOKUP($B15,CLIENTES!$A$1:$H$400,3,0)</f>
        <v>LUIS MIGUEL</v>
      </c>
      <c r="K15" t="str">
        <f>VLOOKUP($B15,CLIENTES!$A$1:$H$400,4,0)</f>
        <v>GRELA LOPEZ</v>
      </c>
      <c r="L15" t="str">
        <f>VLOOKUP($B15,CLIENTES!$A$1:$H$400,5,0)</f>
        <v>comedor Rocha</v>
      </c>
      <c r="M15">
        <f>VLOOKUP($B15,CLIENTES!$A$1:$H$400,6,0)</f>
        <v>606937440</v>
      </c>
      <c r="N15">
        <f>VLOOKUP($B15,CLIENTES!$A$1:$H$400,7,0)</f>
        <v>0</v>
      </c>
      <c r="O15">
        <f>VLOOKUP($B15,CLIENTES!$A$1:$H$400,8,0)</f>
        <v>0</v>
      </c>
      <c r="P15" s="27" t="str">
        <f t="shared" si="1"/>
        <v>CHOCO A LA PLANCHA; ARROZ EN BLANCO</v>
      </c>
    </row>
    <row r="16" spans="1:16" s="27" customFormat="1" ht="15.75" thickBot="1" x14ac:dyDescent="0.3">
      <c r="A16" s="27">
        <v>15</v>
      </c>
      <c r="B16" s="6" t="s">
        <v>574</v>
      </c>
      <c r="C16" s="59"/>
      <c r="D16" s="59" t="s">
        <v>821</v>
      </c>
      <c r="E16" s="59" t="s">
        <v>797</v>
      </c>
      <c r="F16" s="59" t="s">
        <v>755</v>
      </c>
      <c r="G16" s="59" t="s">
        <v>756</v>
      </c>
      <c r="H16" s="59"/>
      <c r="I16">
        <f>VLOOKUP($B16,CLIENTES!$A$1:$H$400,2,0)</f>
        <v>53</v>
      </c>
      <c r="J16" t="str">
        <f>VLOOKUP($B16,CLIENTES!$A$1:$H$400,3,0)</f>
        <v>Gabriel</v>
      </c>
      <c r="K16" t="str">
        <f>VLOOKUP($B16,CLIENTES!$A$1:$H$400,4,0)</f>
        <v>Viqueira Miranda</v>
      </c>
      <c r="L16" t="str">
        <f>VLOOKUP($B16,CLIENTES!$A$1:$H$400,5,0)</f>
        <v>comedor Rocha</v>
      </c>
      <c r="M16">
        <f>VLOOKUP($B16,CLIENTES!$A$1:$H$400,6,0)</f>
        <v>618109476</v>
      </c>
      <c r="N16">
        <f>VLOOKUP($B16,CLIENTES!$A$1:$H$400,7,0)</f>
        <v>0</v>
      </c>
      <c r="O16">
        <f>VLOOKUP($B16,CLIENTES!$A$1:$H$400,8,0)</f>
        <v>0</v>
      </c>
      <c r="P16" s="27" t="str">
        <f t="shared" si="1"/>
        <v>COSTILLA ASADA; MENESTRA DE VERDURAS</v>
      </c>
    </row>
    <row r="17" spans="1:16" ht="15.75" thickBot="1" x14ac:dyDescent="0.3">
      <c r="A17">
        <v>16</v>
      </c>
      <c r="B17" s="59" t="s">
        <v>800</v>
      </c>
      <c r="C17" s="59" t="s">
        <v>739</v>
      </c>
      <c r="D17" s="59" t="s">
        <v>820</v>
      </c>
      <c r="E17" s="59"/>
      <c r="F17" s="59" t="s">
        <v>755</v>
      </c>
      <c r="G17" s="59" t="s">
        <v>756</v>
      </c>
      <c r="H17" s="59"/>
      <c r="I17">
        <f>VLOOKUP($B17,CLIENTES!$A$1:$H$400,2,0)</f>
        <v>32</v>
      </c>
      <c r="J17" t="str">
        <f>VLOOKUP($B17,CLIENTES!$A$1:$H$400,3,0)</f>
        <v>Enrique</v>
      </c>
      <c r="K17" t="str">
        <f>VLOOKUP($B17,CLIENTES!$A$1:$H$400,4,0)</f>
        <v>Iglesias Gonzalez</v>
      </c>
      <c r="L17" t="str">
        <f>VLOOKUP($B17,CLIENTES!$A$1:$H$400,5,0)</f>
        <v>comedor Comercial</v>
      </c>
      <c r="M17">
        <f>VLOOKUP($B17,CLIENTES!$A$1:$H$400,6,0)</f>
        <v>0</v>
      </c>
      <c r="N17">
        <f>VLOOKUP($B17,CLIENTES!$A$1:$H$400,7,0)</f>
        <v>0</v>
      </c>
      <c r="O17">
        <f>VLOOKUP($B17,CLIENTES!$A$1:$H$400,8,0)</f>
        <v>0</v>
      </c>
      <c r="P17" t="str">
        <f t="shared" si="1"/>
        <v xml:space="preserve">LASAÑA; </v>
      </c>
    </row>
    <row r="18" spans="1:16" ht="15.75" thickBot="1" x14ac:dyDescent="0.3">
      <c r="A18">
        <v>17</v>
      </c>
      <c r="B18" s="59" t="s">
        <v>71</v>
      </c>
      <c r="C18" s="59" t="s">
        <v>739</v>
      </c>
      <c r="D18" s="59" t="s">
        <v>820</v>
      </c>
      <c r="E18" s="59"/>
      <c r="F18" s="59" t="s">
        <v>796</v>
      </c>
      <c r="G18" s="59" t="s">
        <v>756</v>
      </c>
      <c r="H18" s="59"/>
      <c r="I18">
        <f>VLOOKUP($B18,CLIENTES!$A$1:$H$400,2,0)</f>
        <v>24</v>
      </c>
      <c r="J18" t="str">
        <f>VLOOKUP($B18,CLIENTES!$A$1:$H$400,3,0)</f>
        <v>Nicolás</v>
      </c>
      <c r="K18" t="str">
        <f>VLOOKUP($B18,CLIENTES!$A$1:$H$400,4,0)</f>
        <v>Viaño Santasmarinas</v>
      </c>
      <c r="L18" t="str">
        <f>VLOOKUP($B18,CLIENTES!$A$1:$H$400,5,0)</f>
        <v>comedor I+D+i</v>
      </c>
      <c r="M18">
        <f>VLOOKUP($B18,CLIENTES!$A$1:$H$400,6,0)</f>
        <v>686874014</v>
      </c>
      <c r="N18">
        <f>VLOOKUP($B18,CLIENTES!$A$1:$H$400,7,0)</f>
        <v>0</v>
      </c>
      <c r="O18">
        <f>VLOOKUP($B18,CLIENTES!$A$1:$H$400,8,0)</f>
        <v>0</v>
      </c>
      <c r="P18" t="str">
        <f t="shared" si="1"/>
        <v xml:space="preserve">LASAÑA; </v>
      </c>
    </row>
    <row r="19" spans="1:16" ht="15.75" thickBot="1" x14ac:dyDescent="0.3">
      <c r="A19">
        <v>18</v>
      </c>
      <c r="B19" s="59" t="s">
        <v>619</v>
      </c>
      <c r="C19" s="59" t="s">
        <v>739</v>
      </c>
      <c r="D19" s="59" t="s">
        <v>820</v>
      </c>
      <c r="E19" s="59"/>
      <c r="F19" s="59" t="s">
        <v>755</v>
      </c>
      <c r="G19" s="59" t="s">
        <v>756</v>
      </c>
      <c r="H19" s="59" t="s">
        <v>822</v>
      </c>
      <c r="I19">
        <f>VLOOKUP($B19,CLIENTES!$A$1:$H$400,2,0)</f>
        <v>0</v>
      </c>
      <c r="J19" t="str">
        <f>VLOOKUP($B19,CLIENTES!$A$1:$H$400,3,0)</f>
        <v>Javier</v>
      </c>
      <c r="K19" t="str">
        <f>VLOOKUP($B19,CLIENTES!$A$1:$H$400,4,0)</f>
        <v>Gallego Fernández</v>
      </c>
      <c r="L19" t="str">
        <f>VLOOKUP($B19,CLIENTES!$A$1:$H$400,5,0)</f>
        <v>comedor I+D+i</v>
      </c>
      <c r="M19">
        <f>VLOOKUP($B19,CLIENTES!$A$1:$H$400,6,0)</f>
        <v>629908936</v>
      </c>
      <c r="N19">
        <f>VLOOKUP($B19,CLIENTES!$A$1:$H$400,7,0)</f>
        <v>0</v>
      </c>
      <c r="O19">
        <f>VLOOKUP($B19,CLIENTES!$A$1:$H$400,8,0)</f>
        <v>0</v>
      </c>
      <c r="P19" t="str">
        <f t="shared" si="1"/>
        <v xml:space="preserve">LASAÑA; </v>
      </c>
    </row>
    <row r="20" spans="1:16" s="23" customFormat="1" ht="15.75" thickBot="1" x14ac:dyDescent="0.3">
      <c r="A20" s="23">
        <v>19</v>
      </c>
      <c r="B20" s="59" t="s">
        <v>671</v>
      </c>
      <c r="C20" s="59" t="s">
        <v>739</v>
      </c>
      <c r="D20" s="59" t="s">
        <v>820</v>
      </c>
      <c r="E20" s="59" t="s">
        <v>797</v>
      </c>
      <c r="F20" s="59" t="s">
        <v>755</v>
      </c>
      <c r="G20" s="59" t="s">
        <v>756</v>
      </c>
      <c r="H20" s="59" t="s">
        <v>823</v>
      </c>
      <c r="I20">
        <f>VLOOKUP($B20,CLIENTES!$A$1:$H$400,2,0)</f>
        <v>0</v>
      </c>
      <c r="J20" t="str">
        <f>VLOOKUP($B20,CLIENTES!$A$1:$H$400,3,0)</f>
        <v>Paloma</v>
      </c>
      <c r="K20" t="str">
        <f>VLOOKUP($B20,CLIENTES!$A$1:$H$400,4,0)</f>
        <v>Bescansa Rodriguez</v>
      </c>
      <c r="L20" t="str">
        <f>VLOOKUP($B20,CLIENTES!$A$1:$H$400,5,0)</f>
        <v>comedor Comercial</v>
      </c>
      <c r="M20">
        <f>VLOOKUP($B20,CLIENTES!$A$1:$H$400,6,0)</f>
        <v>678364729</v>
      </c>
      <c r="N20">
        <f>VLOOKUP($B20,CLIENTES!$A$1:$H$400,7,0)</f>
        <v>0</v>
      </c>
      <c r="O20">
        <f>VLOOKUP($B20,CLIENTES!$A$1:$H$400,8,0)</f>
        <v>0</v>
      </c>
      <c r="P20" s="23" t="str">
        <f>CONCATENATE(D20,"; ",E20)</f>
        <v>LASAÑA; MENESTRA DE VERDURAS</v>
      </c>
    </row>
    <row r="21" spans="1:16" ht="15.75" thickBot="1" x14ac:dyDescent="0.3">
      <c r="A21">
        <v>20</v>
      </c>
      <c r="B21" s="59"/>
      <c r="C21" s="59"/>
      <c r="D21" s="59"/>
      <c r="E21" s="59"/>
      <c r="F21" s="59"/>
      <c r="G21" s="59"/>
      <c r="H21" s="59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59"/>
      <c r="C22" s="59"/>
      <c r="D22" s="59"/>
      <c r="E22" s="59"/>
      <c r="F22" s="59"/>
      <c r="G22" s="59"/>
      <c r="H22" s="59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59"/>
      <c r="C23" s="59"/>
      <c r="D23" s="59"/>
      <c r="E23" s="59"/>
      <c r="F23" s="59"/>
      <c r="G23" s="59"/>
      <c r="H23" s="59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59"/>
      <c r="C24" s="59"/>
      <c r="D24" s="59"/>
      <c r="E24" s="59"/>
      <c r="F24" s="59"/>
      <c r="G24" s="59"/>
      <c r="H24" s="59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59"/>
      <c r="C25" s="59"/>
      <c r="D25" s="6"/>
      <c r="E25" s="59"/>
      <c r="F25" s="59"/>
      <c r="G25" s="59"/>
      <c r="H25" s="59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59"/>
      <c r="C26" s="59"/>
      <c r="D26" s="59"/>
      <c r="E26" s="59"/>
      <c r="F26" s="59"/>
      <c r="G26" s="59"/>
      <c r="H26" s="59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57">
        <v>15</v>
      </c>
      <c r="D56" s="57" t="s">
        <v>738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57">
        <v>4</v>
      </c>
      <c r="D57" s="57" t="s">
        <v>739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57">
        <f>C57+C56</f>
        <v>19</v>
      </c>
      <c r="D58" s="57" t="s">
        <v>740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57"/>
      <c r="D59" s="57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57"/>
      <c r="D60" s="57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274</v>
      </c>
      <c r="F1" s="16" t="s">
        <v>255</v>
      </c>
      <c r="G1" s="16" t="s">
        <v>276</v>
      </c>
      <c r="H1" s="16" t="s">
        <v>257</v>
      </c>
      <c r="I1" s="16" t="s">
        <v>256</v>
      </c>
      <c r="J1" s="44" t="s">
        <v>251</v>
      </c>
      <c r="K1" s="16" t="s">
        <v>280</v>
      </c>
    </row>
    <row r="2" spans="1:11" ht="48.75" customHeight="1" x14ac:dyDescent="0.25">
      <c r="A2" s="17">
        <f>'29-11-21'!A2</f>
        <v>1</v>
      </c>
      <c r="B2" s="18" t="str">
        <f>CONCATENATE('29-11-21'!J2," ",'29-11-21'!K2)</f>
        <v>Carlos Perez Sainz</v>
      </c>
      <c r="C2" s="17" t="str">
        <f>'29-11-21'!L2</f>
        <v>comedor Rocha</v>
      </c>
      <c r="D2" s="17">
        <f>'29-11-21'!O2</f>
        <v>0</v>
      </c>
      <c r="E2" s="17" t="str">
        <f>'29-11-21'!C2</f>
        <v>GRELOS CON COLIFLOR A LA GALLEGA</v>
      </c>
      <c r="F2" s="17" t="str">
        <f>'29-11-21'!D2</f>
        <v>BIEN SABE DE PESCADO</v>
      </c>
      <c r="G2" s="17" t="str">
        <f>'29-11-21'!E2</f>
        <v>ARROZ EN BLANCO</v>
      </c>
      <c r="H2" s="17" t="str">
        <f>'29-11-21'!G2</f>
        <v>AGUA</v>
      </c>
      <c r="I2" s="17" t="str">
        <f>'29-11-21'!F2</f>
        <v>FRUTA</v>
      </c>
      <c r="J2" s="45">
        <f>'29-11-21'!H2</f>
        <v>0</v>
      </c>
      <c r="K2" s="17"/>
    </row>
    <row r="3" spans="1:11" ht="60" customHeight="1" x14ac:dyDescent="0.25">
      <c r="A3" s="17">
        <f>'29-11-21'!A3</f>
        <v>2</v>
      </c>
      <c r="B3" s="18" t="str">
        <f>CONCATENATE('29-11-21'!J3," ",'29-11-21'!K3)</f>
        <v>Santiago Antón Area</v>
      </c>
      <c r="C3" s="17" t="str">
        <f>'29-11-21'!L3</f>
        <v>comedor Rocha</v>
      </c>
      <c r="D3" s="17">
        <f>'29-11-21'!O3</f>
        <v>0</v>
      </c>
      <c r="E3" s="17" t="str">
        <f>'29-11-21'!C3</f>
        <v>GRELOS CON COLIFLOR A LA GALLEGA</v>
      </c>
      <c r="F3" s="17" t="str">
        <f>'29-11-21'!D3</f>
        <v>BIEN SABE DE PESCADO</v>
      </c>
      <c r="G3" s="17">
        <f>'29-11-21'!E3</f>
        <v>0</v>
      </c>
      <c r="H3" s="17" t="str">
        <f>'29-11-21'!G3</f>
        <v>AGUA</v>
      </c>
      <c r="I3" s="17" t="str">
        <f>'29-11-21'!F3</f>
        <v>FRUTA</v>
      </c>
      <c r="J3" s="45">
        <f>'29-11-21'!H3</f>
        <v>0</v>
      </c>
      <c r="K3" s="17"/>
    </row>
    <row r="4" spans="1:11" ht="54.75" customHeight="1" x14ac:dyDescent="0.25">
      <c r="A4" s="17">
        <f>'29-11-21'!A4</f>
        <v>3</v>
      </c>
      <c r="B4" s="18" t="str">
        <f>CONCATENATE('29-11-21'!J4," ",'29-11-21'!K4)</f>
        <v>Adrian Aboal Losada</v>
      </c>
      <c r="C4" s="17" t="str">
        <f>'29-11-21'!L4</f>
        <v>comedor Rocha</v>
      </c>
      <c r="D4" s="17">
        <f>'29-11-21'!O4</f>
        <v>0</v>
      </c>
      <c r="E4" s="17">
        <f>'29-11-21'!C4</f>
        <v>0</v>
      </c>
      <c r="F4" s="17" t="str">
        <f>'29-11-21'!D4</f>
        <v>FILETE DE TERNERA</v>
      </c>
      <c r="G4" s="17" t="str">
        <f>'29-11-21'!E4</f>
        <v>ARROZ EN BLANCO</v>
      </c>
      <c r="H4" s="17" t="str">
        <f>'29-11-21'!G4</f>
        <v>AGUA</v>
      </c>
      <c r="I4" s="17" t="str">
        <f>'29-11-21'!F4</f>
        <v>FRUTA</v>
      </c>
      <c r="J4" s="45">
        <f>'29-11-21'!H4</f>
        <v>0</v>
      </c>
      <c r="K4" s="17"/>
    </row>
    <row r="5" spans="1:11" ht="75.75" customHeight="1" x14ac:dyDescent="0.25">
      <c r="A5" s="17">
        <f>'29-11-21'!A5</f>
        <v>4</v>
      </c>
      <c r="B5" s="18" t="str">
        <f>CONCATENATE('29-11-21'!J5," ",'29-11-21'!K5)</f>
        <v>Enrique Romay Castiñeira</v>
      </c>
      <c r="C5" s="17" t="str">
        <f>'29-11-21'!L5</f>
        <v>comedor I+D+i</v>
      </c>
      <c r="D5" s="17">
        <f>'29-11-21'!O5</f>
        <v>0</v>
      </c>
      <c r="E5" s="17">
        <f>'29-11-21'!C5</f>
        <v>0</v>
      </c>
      <c r="F5" s="17" t="str">
        <f>'29-11-21'!D5</f>
        <v>CHOCO A LA PLANCHA</v>
      </c>
      <c r="G5" s="17" t="str">
        <f>'29-11-21'!E5</f>
        <v>ARROZ EN BLANCO</v>
      </c>
      <c r="H5" s="17" t="str">
        <f>'29-11-21'!G5</f>
        <v>AGUA</v>
      </c>
      <c r="I5" s="17" t="str">
        <f>'29-11-21'!F5</f>
        <v>FRUTA</v>
      </c>
      <c r="J5" s="45">
        <f>'29-11-21'!H5</f>
        <v>0</v>
      </c>
      <c r="K5" s="17"/>
    </row>
    <row r="6" spans="1:11" ht="52.5" customHeight="1" x14ac:dyDescent="0.25">
      <c r="A6" s="17">
        <f>'29-11-21'!A6</f>
        <v>5</v>
      </c>
      <c r="B6" s="18" t="str">
        <f>CONCATENATE('29-11-21'!J6," ",'29-11-21'!K6)</f>
        <v>MIGUEL RUIZ GARCIA</v>
      </c>
      <c r="C6" s="17" t="str">
        <f>'29-11-21'!L6</f>
        <v>comedor I+D+i</v>
      </c>
      <c r="D6" s="17">
        <f>'29-11-21'!O6</f>
        <v>0</v>
      </c>
      <c r="E6" s="17" t="str">
        <f>'29-11-21'!C6</f>
        <v>GRELOS CON COLIFLOR A LA GALLEGA</v>
      </c>
      <c r="F6" s="17" t="str">
        <f>'29-11-21'!D6</f>
        <v>BIEN SABE DE PESCADO</v>
      </c>
      <c r="G6" s="17" t="str">
        <f>'29-11-21'!E6</f>
        <v>ENSALADA</v>
      </c>
      <c r="H6" s="17" t="str">
        <f>'29-11-21'!G6</f>
        <v>AGUA</v>
      </c>
      <c r="I6" s="17" t="str">
        <f>'29-11-21'!F6</f>
        <v>FRUTA</v>
      </c>
      <c r="J6" s="45">
        <f>'29-11-21'!H6</f>
        <v>0</v>
      </c>
      <c r="K6" s="17"/>
    </row>
    <row r="7" spans="1:11" ht="87.75" customHeight="1" x14ac:dyDescent="0.25">
      <c r="A7" s="17">
        <f>'29-11-21'!A7</f>
        <v>6</v>
      </c>
      <c r="B7" s="18" t="str">
        <f>CONCATENATE('29-11-21'!J7," ",'29-11-21'!K7)</f>
        <v>Francisco Fariña Fernández</v>
      </c>
      <c r="C7" s="17" t="str">
        <f>'29-11-21'!L7</f>
        <v>MAXWELL</v>
      </c>
      <c r="D7" s="17">
        <f>'29-11-21'!O7</f>
        <v>0</v>
      </c>
      <c r="E7" s="17" t="str">
        <f>'29-11-21'!C7</f>
        <v>GRELOS CON COLIFLOR A LA GALLEGA</v>
      </c>
      <c r="F7" s="17" t="str">
        <f>'29-11-21'!D7</f>
        <v>CHOCO A LA PLANCHA</v>
      </c>
      <c r="G7" s="17" t="str">
        <f>'29-11-21'!E7</f>
        <v>MENESTRA DE VERDURAS</v>
      </c>
      <c r="H7" s="17" t="str">
        <f>'29-11-21'!G7</f>
        <v>AGUA</v>
      </c>
      <c r="I7" s="17" t="str">
        <f>'29-11-21'!F7</f>
        <v>FRUTA</v>
      </c>
      <c r="J7" s="45" t="str">
        <f>'29-11-21'!H7</f>
        <v>Entrega en Maxwell (Milladoiro)</v>
      </c>
      <c r="K7" s="17"/>
    </row>
    <row r="8" spans="1:11" ht="55.5" customHeight="1" x14ac:dyDescent="0.25">
      <c r="A8" s="17">
        <f>'29-11-21'!A8</f>
        <v>7</v>
      </c>
      <c r="B8" s="18" t="str">
        <f>CONCATENATE('29-11-21'!J8," ",'29-11-21'!K8)</f>
        <v>Salvador Mora García</v>
      </c>
      <c r="C8" s="17" t="str">
        <f>'29-11-21'!L8</f>
        <v>comedor Rocha</v>
      </c>
      <c r="D8" s="17">
        <f>'29-11-21'!O8</f>
        <v>0</v>
      </c>
      <c r="E8" s="17" t="str">
        <f>'29-11-21'!C8</f>
        <v>GRELOS CON COLIFLOR A LA GALLEGA</v>
      </c>
      <c r="F8" s="17" t="str">
        <f>'29-11-21'!D8</f>
        <v>CHOCO A LA PLANCHA</v>
      </c>
      <c r="G8" s="17" t="str">
        <f>'29-11-21'!E8</f>
        <v>PATATAS FRITAS</v>
      </c>
      <c r="H8" s="17" t="str">
        <f>'29-11-21'!G8</f>
        <v>AGUA</v>
      </c>
      <c r="I8" s="17" t="str">
        <f>'29-11-21'!F8</f>
        <v>TARTA DE QUESO CASERA</v>
      </c>
      <c r="J8" s="45" t="str">
        <f>'29-11-21'!H8</f>
        <v>Sin pan</v>
      </c>
      <c r="K8" s="17"/>
    </row>
    <row r="9" spans="1:11" ht="44.25" customHeight="1" x14ac:dyDescent="0.25">
      <c r="A9" s="17">
        <f>'29-11-21'!A9</f>
        <v>8</v>
      </c>
      <c r="B9" s="18" t="str">
        <f>CONCATENATE('29-11-21'!J9," ",'29-11-21'!K9)</f>
        <v>MIGUEL ANGEL GARCIA RODRIGUEZ</v>
      </c>
      <c r="C9" s="17" t="str">
        <f>'29-11-21'!L9</f>
        <v>comedor I+D+i</v>
      </c>
      <c r="D9" s="17">
        <f>'29-11-21'!O9</f>
        <v>0</v>
      </c>
      <c r="E9" s="17" t="str">
        <f>'29-11-21'!C9</f>
        <v>SOPA DE PESCADO</v>
      </c>
      <c r="F9" s="17" t="str">
        <f>'29-11-21'!D9</f>
        <v>FILETE DE TERNERA</v>
      </c>
      <c r="G9" s="17" t="str">
        <f>'29-11-21'!E9</f>
        <v>ENSALADA</v>
      </c>
      <c r="H9" s="17" t="str">
        <f>'29-11-21'!G9</f>
        <v>AGUA</v>
      </c>
      <c r="I9" s="17" t="str">
        <f>'29-11-21'!F9</f>
        <v>YOGURT</v>
      </c>
      <c r="J9" s="45">
        <f>'29-11-21'!H9</f>
        <v>0</v>
      </c>
      <c r="K9" s="17"/>
    </row>
    <row r="10" spans="1:11" ht="40.5" customHeight="1" x14ac:dyDescent="0.25">
      <c r="A10" s="17">
        <f>'29-11-21'!A10</f>
        <v>9</v>
      </c>
      <c r="B10" s="18" t="str">
        <f>CONCATENATE('29-11-21'!J10," ",'29-11-21'!K10)</f>
        <v>Maura Outeiral García</v>
      </c>
      <c r="C10" s="17" t="str">
        <f>'29-11-21'!L10</f>
        <v>comedor Rocha</v>
      </c>
      <c r="D10" s="17">
        <f>'29-11-21'!O10</f>
        <v>0</v>
      </c>
      <c r="E10" s="17" t="str">
        <f>'29-11-21'!C10</f>
        <v>SALTEADO DE VERDURAS CON QUESO</v>
      </c>
      <c r="F10" s="17" t="str">
        <f>'29-11-21'!D10</f>
        <v>CHOCO A LA PLANCHA</v>
      </c>
      <c r="G10" s="17" t="str">
        <f>'29-11-21'!E10</f>
        <v>PATATAS COCIDAS</v>
      </c>
      <c r="H10" s="17" t="str">
        <f>'29-11-21'!G10</f>
        <v>AGUA</v>
      </c>
      <c r="I10" s="17" t="str">
        <f>'29-11-21'!F10</f>
        <v>TARTA DE QUESO CASERA</v>
      </c>
      <c r="J10" s="45">
        <f>'29-11-21'!H10</f>
        <v>0</v>
      </c>
      <c r="K10" s="17"/>
    </row>
    <row r="11" spans="1:11" ht="57" customHeight="1" x14ac:dyDescent="0.25">
      <c r="A11" s="17">
        <f>'29-11-21'!A11</f>
        <v>10</v>
      </c>
      <c r="B11" s="18" t="str">
        <f>CONCATENATE('29-11-21'!J11," ",'29-11-21'!K11)</f>
        <v>Antom Meilán García</v>
      </c>
      <c r="C11" s="17" t="str">
        <f>'29-11-21'!L11</f>
        <v>comedor Rocha</v>
      </c>
      <c r="D11" s="17">
        <f>'29-11-21'!O11</f>
        <v>0</v>
      </c>
      <c r="E11" s="17" t="str">
        <f>'29-11-21'!C11</f>
        <v>GRELOS CON COLIFLOR A LA GALLEGA</v>
      </c>
      <c r="F11" s="17" t="str">
        <f>'29-11-21'!D11</f>
        <v>COSTILLA ASADA</v>
      </c>
      <c r="G11" s="17" t="str">
        <f>'29-11-21'!E11</f>
        <v>ARROZ EN BLANCO</v>
      </c>
      <c r="H11" s="17" t="str">
        <f>'29-11-21'!G11</f>
        <v>AGUA</v>
      </c>
      <c r="I11" s="17" t="str">
        <f>'29-11-21'!F11</f>
        <v>FRUTA</v>
      </c>
      <c r="J11" s="45">
        <f>'29-11-21'!H11</f>
        <v>0</v>
      </c>
      <c r="K11" s="17"/>
    </row>
    <row r="12" spans="1:11" ht="56.25" customHeight="1" x14ac:dyDescent="0.25">
      <c r="A12" s="17">
        <f>'29-11-21'!A12</f>
        <v>11</v>
      </c>
      <c r="B12" s="18" t="str">
        <f>CONCATENATE('29-11-21'!J12," ",'29-11-21'!K12)</f>
        <v>Daniel Juan Dios Garcia</v>
      </c>
      <c r="C12" s="17" t="str">
        <f>'29-11-21'!L12</f>
        <v>comedor I+D+i</v>
      </c>
      <c r="D12" s="17" t="str">
        <f>'29-11-21'!O12</f>
        <v>Salmón, bibalvos</v>
      </c>
      <c r="E12" s="17" t="str">
        <f>'29-11-21'!C12</f>
        <v>GRELOS CON COLIFLOR A LA GALLEGA</v>
      </c>
      <c r="F12" s="17" t="str">
        <f>'29-11-21'!D12</f>
        <v>FILETE DE TERNERA</v>
      </c>
      <c r="G12" s="17" t="str">
        <f>'29-11-21'!E12</f>
        <v>PATATAS FRITAS</v>
      </c>
      <c r="H12" s="17" t="str">
        <f>'29-11-21'!G12</f>
        <v>AGUA</v>
      </c>
      <c r="I12" s="17" t="str">
        <f>'29-11-21'!F12</f>
        <v>FRUTA</v>
      </c>
      <c r="J12" s="45">
        <f>'29-11-21'!H12</f>
        <v>0</v>
      </c>
      <c r="K12" s="17"/>
    </row>
    <row r="13" spans="1:11" ht="40.5" customHeight="1" x14ac:dyDescent="0.25">
      <c r="A13" s="17">
        <f>'29-11-21'!A13</f>
        <v>12</v>
      </c>
      <c r="B13" s="18" t="str">
        <f>CONCATENATE('29-11-21'!J13," ",'29-11-21'!K13)</f>
        <v>IVAN BOTANA GARCIA</v>
      </c>
      <c r="C13" s="17" t="str">
        <f>'29-11-21'!L13</f>
        <v>comedor I+D+i</v>
      </c>
      <c r="D13" s="17">
        <f>'29-11-21'!O13</f>
        <v>0</v>
      </c>
      <c r="E13" s="17" t="str">
        <f>'29-11-21'!C13</f>
        <v>GRELOS CON COLIFLOR A LA GALLEGA</v>
      </c>
      <c r="F13" s="17" t="str">
        <f>'29-11-21'!D13</f>
        <v>CHOCO A LA PLANCHA</v>
      </c>
      <c r="G13" s="17" t="str">
        <f>'29-11-21'!E13</f>
        <v>ENSALADA</v>
      </c>
      <c r="H13" s="17" t="str">
        <f>'29-11-21'!G13</f>
        <v>AGUA</v>
      </c>
      <c r="I13" s="17" t="str">
        <f>'29-11-21'!F13</f>
        <v>FRUTA</v>
      </c>
      <c r="J13" s="45">
        <f>'29-11-21'!H13</f>
        <v>0</v>
      </c>
      <c r="K13" s="17"/>
    </row>
    <row r="14" spans="1:11" ht="49.5" customHeight="1" x14ac:dyDescent="0.25">
      <c r="A14" s="17">
        <f>'29-11-21'!A14</f>
        <v>13</v>
      </c>
      <c r="B14" s="18" t="str">
        <f>CONCATENATE('29-11-21'!J14," ",'29-11-21'!K14)</f>
        <v>Juan Lado Veiga</v>
      </c>
      <c r="C14" s="17" t="str">
        <f>'29-11-21'!L14</f>
        <v>comedor Comercial</v>
      </c>
      <c r="D14" s="17">
        <f>'29-11-21'!O14</f>
        <v>0</v>
      </c>
      <c r="E14" s="17" t="str">
        <f>'29-11-21'!C14</f>
        <v>SOPA DE PESCADO</v>
      </c>
      <c r="F14" s="17" t="str">
        <f>'29-11-21'!D14</f>
        <v>BIEN SABE DE PESCADO</v>
      </c>
      <c r="G14" s="17">
        <f>'29-11-21'!E14</f>
        <v>0</v>
      </c>
      <c r="H14" s="17" t="str">
        <f>'29-11-21'!G14</f>
        <v>AGUA</v>
      </c>
      <c r="I14" s="17" t="str">
        <f>'29-11-21'!F14</f>
        <v>YOGURT</v>
      </c>
      <c r="J14" s="45">
        <f>'29-11-21'!H14</f>
        <v>0</v>
      </c>
      <c r="K14" s="17"/>
    </row>
    <row r="15" spans="1:11" ht="51" customHeight="1" x14ac:dyDescent="0.25">
      <c r="A15" s="17">
        <f>'29-11-21'!A15</f>
        <v>14</v>
      </c>
      <c r="B15" s="18" t="str">
        <f>CONCATENATE('29-11-21'!J15," ",'29-11-21'!K15)</f>
        <v>LUIS MIGUEL GRELA LOPEZ</v>
      </c>
      <c r="C15" s="17" t="str">
        <f>'29-11-21'!L15</f>
        <v>comedor Rocha</v>
      </c>
      <c r="D15" s="17">
        <f>'29-11-21'!O15</f>
        <v>0</v>
      </c>
      <c r="E15" s="17" t="str">
        <f>'29-11-21'!C15</f>
        <v>GRELOS CON COLIFLOR A LA GALLEGA</v>
      </c>
      <c r="F15" s="17" t="str">
        <f>'29-11-21'!D15</f>
        <v>CHOCO A LA PLANCHA</v>
      </c>
      <c r="G15" s="17" t="str">
        <f>'29-11-21'!E15</f>
        <v>ARROZ EN BLANCO</v>
      </c>
      <c r="H15" s="17" t="str">
        <f>'29-11-21'!G15</f>
        <v>AGUA</v>
      </c>
      <c r="I15" s="17" t="str">
        <f>'29-11-21'!F15</f>
        <v>YOGURT</v>
      </c>
      <c r="J15" s="45">
        <f>'29-11-21'!H15</f>
        <v>0</v>
      </c>
      <c r="K15" s="17"/>
    </row>
    <row r="16" spans="1:11" ht="40.5" customHeight="1" x14ac:dyDescent="0.25">
      <c r="A16" s="17">
        <f>'29-11-21'!A16</f>
        <v>15</v>
      </c>
      <c r="B16" s="18" t="str">
        <f>CONCATENATE('29-11-21'!J16," ",'29-11-21'!K16)</f>
        <v>Gabriel Viqueira Miranda</v>
      </c>
      <c r="C16" s="17" t="str">
        <f>'29-11-21'!L16</f>
        <v>comedor Rocha</v>
      </c>
      <c r="D16" s="17">
        <f>'29-11-21'!O16</f>
        <v>0</v>
      </c>
      <c r="E16" s="17">
        <f>'29-11-21'!C16</f>
        <v>0</v>
      </c>
      <c r="F16" s="17" t="str">
        <f>'29-11-21'!D16</f>
        <v>COSTILLA ASADA</v>
      </c>
      <c r="G16" s="17" t="str">
        <f>'29-11-21'!E16</f>
        <v>MENESTRA DE VERDURAS</v>
      </c>
      <c r="H16" s="17" t="str">
        <f>'29-11-21'!G16</f>
        <v>AGUA</v>
      </c>
      <c r="I16" s="17" t="str">
        <f>'29-11-21'!F16</f>
        <v>FRUTA</v>
      </c>
      <c r="J16" s="45">
        <f>'29-11-21'!H16</f>
        <v>0</v>
      </c>
      <c r="K16" s="17"/>
    </row>
    <row r="17" spans="1:11" ht="72" customHeight="1" x14ac:dyDescent="0.25">
      <c r="A17" s="17">
        <f>'29-11-21'!A17</f>
        <v>16</v>
      </c>
      <c r="B17" s="18" t="str">
        <f>CONCATENATE('29-11-21'!J17," ",'29-11-21'!K17)</f>
        <v>Enrique Iglesias Gonzalez</v>
      </c>
      <c r="C17" s="17" t="str">
        <f>'29-11-21'!L17</f>
        <v>comedor Comercial</v>
      </c>
      <c r="D17" s="17">
        <f>'29-11-21'!O17</f>
        <v>0</v>
      </c>
      <c r="E17" s="17" t="str">
        <f>'29-11-21'!C17</f>
        <v>EXPRESS</v>
      </c>
      <c r="F17" s="17" t="str">
        <f>'29-11-21'!D17</f>
        <v>LASAÑA</v>
      </c>
      <c r="G17" s="17">
        <f>'29-11-21'!E17</f>
        <v>0</v>
      </c>
      <c r="H17" s="17" t="str">
        <f>'29-11-21'!G17</f>
        <v>AGUA</v>
      </c>
      <c r="I17" s="17" t="str">
        <f>'29-11-21'!F17</f>
        <v>FRUTA</v>
      </c>
      <c r="J17" s="45">
        <f>'29-11-21'!H17</f>
        <v>0</v>
      </c>
      <c r="K17" s="17"/>
    </row>
    <row r="18" spans="1:11" ht="52.5" customHeight="1" x14ac:dyDescent="0.25">
      <c r="A18" s="17">
        <f>'29-11-21'!A18</f>
        <v>17</v>
      </c>
      <c r="B18" s="18" t="str">
        <f>CONCATENATE('29-11-21'!J18," ",'29-11-21'!K18)</f>
        <v>Nicolás Viaño Santasmarinas</v>
      </c>
      <c r="C18" s="17" t="str">
        <f>'29-11-21'!L18</f>
        <v>comedor I+D+i</v>
      </c>
      <c r="D18" s="17">
        <f>'29-11-21'!O18</f>
        <v>0</v>
      </c>
      <c r="E18" s="17" t="str">
        <f>'29-11-21'!C18</f>
        <v>EXPRESS</v>
      </c>
      <c r="F18" s="17" t="str">
        <f>'29-11-21'!D18</f>
        <v>LASAÑA</v>
      </c>
      <c r="G18" s="17">
        <f>'29-11-21'!E18</f>
        <v>0</v>
      </c>
      <c r="H18" s="17" t="str">
        <f>'29-11-21'!G18</f>
        <v>AGUA</v>
      </c>
      <c r="I18" s="17" t="str">
        <f>'29-11-21'!F18</f>
        <v>YOGURT</v>
      </c>
      <c r="J18" s="45">
        <f>'29-11-21'!H18</f>
        <v>0</v>
      </c>
      <c r="K18" s="17"/>
    </row>
    <row r="19" spans="1:11" ht="45.75" customHeight="1" x14ac:dyDescent="0.25">
      <c r="A19" s="17">
        <f>'29-11-21'!A19</f>
        <v>18</v>
      </c>
      <c r="B19" s="18" t="str">
        <f>CONCATENATE('29-11-21'!J19," ",'29-11-21'!K19)</f>
        <v>Javier Gallego Fernández</v>
      </c>
      <c r="C19" s="17" t="str">
        <f>'29-11-21'!L19</f>
        <v>comedor I+D+i</v>
      </c>
      <c r="D19" s="17">
        <f>'29-11-21'!O19</f>
        <v>0</v>
      </c>
      <c r="E19" s="17" t="str">
        <f>'29-11-21'!C19</f>
        <v>EXPRESS</v>
      </c>
      <c r="F19" s="17" t="str">
        <f>'29-11-21'!D19</f>
        <v>LASAÑA</v>
      </c>
      <c r="G19" s="17">
        <f>'29-11-21'!E19</f>
        <v>0</v>
      </c>
      <c r="H19" s="17" t="str">
        <f>'29-11-21'!G19</f>
        <v>AGUA</v>
      </c>
      <c r="I19" s="17" t="str">
        <f>'29-11-21'!F19</f>
        <v>FRUTA</v>
      </c>
      <c r="J19" s="45" t="str">
        <f>'29-11-21'!H19</f>
        <v>Comedor i+d+i</v>
      </c>
      <c r="K19" s="17"/>
    </row>
    <row r="20" spans="1:11" ht="47.25" customHeight="1" x14ac:dyDescent="0.25">
      <c r="A20" s="17">
        <f>'29-11-21'!A20</f>
        <v>19</v>
      </c>
      <c r="B20" s="18" t="str">
        <f>CONCATENATE('29-11-21'!J20," ",'29-11-21'!K20)</f>
        <v>Paloma Bescansa Rodriguez</v>
      </c>
      <c r="C20" s="17" t="str">
        <f>'29-11-21'!L20</f>
        <v>comedor Comercial</v>
      </c>
      <c r="D20" s="17">
        <f>'29-11-21'!O20</f>
        <v>0</v>
      </c>
      <c r="E20" s="17" t="str">
        <f>'29-11-21'!C20</f>
        <v>EXPRESS</v>
      </c>
      <c r="F20" s="17" t="str">
        <f>'29-11-21'!D20</f>
        <v>LASAÑA</v>
      </c>
      <c r="G20" s="17" t="str">
        <f>'29-11-21'!E20</f>
        <v>MENESTRA DE VERDURAS</v>
      </c>
      <c r="H20" s="17" t="str">
        <f>'29-11-21'!G20</f>
        <v>AGUA</v>
      </c>
      <c r="I20" s="17" t="str">
        <f>'29-11-21'!F20</f>
        <v>FRUTA</v>
      </c>
      <c r="J20" s="45" t="str">
        <f>'29-11-21'!H20</f>
        <v>Comedor Comercial</v>
      </c>
      <c r="K20" s="17"/>
    </row>
    <row r="21" spans="1:11" ht="40.5" customHeight="1" x14ac:dyDescent="0.25">
      <c r="A21" s="17">
        <f>'29-11-21'!A21</f>
        <v>20</v>
      </c>
      <c r="B21" s="18" t="e">
        <f>CONCATENATE('29-11-21'!J21," ",'29-11-21'!K21)</f>
        <v>#N/A</v>
      </c>
      <c r="C21" s="17" t="e">
        <f>'29-11-21'!L21</f>
        <v>#N/A</v>
      </c>
      <c r="D21" s="17" t="e">
        <f>'29-11-21'!O21</f>
        <v>#N/A</v>
      </c>
      <c r="E21" s="17">
        <f>'29-11-21'!C21</f>
        <v>0</v>
      </c>
      <c r="F21" s="17">
        <f>'29-11-21'!D21</f>
        <v>0</v>
      </c>
      <c r="G21" s="17">
        <f>'29-11-21'!E21</f>
        <v>0</v>
      </c>
      <c r="H21" s="17">
        <f>'29-11-21'!G21</f>
        <v>0</v>
      </c>
      <c r="I21" s="17">
        <f>'29-11-21'!F21</f>
        <v>0</v>
      </c>
      <c r="J21" s="45">
        <f>'29-11-21'!H21</f>
        <v>0</v>
      </c>
      <c r="K21" s="17"/>
    </row>
    <row r="22" spans="1:11" ht="40.5" customHeight="1" x14ac:dyDescent="0.25">
      <c r="A22" s="17">
        <f>'29-11-21'!A22</f>
        <v>21</v>
      </c>
      <c r="B22" s="18" t="e">
        <f>CONCATENATE('29-11-21'!J22," ",'29-11-21'!K22)</f>
        <v>#N/A</v>
      </c>
      <c r="C22" s="17" t="e">
        <f>'29-11-21'!L22</f>
        <v>#N/A</v>
      </c>
      <c r="D22" s="17" t="e">
        <f>'29-11-21'!O22</f>
        <v>#N/A</v>
      </c>
      <c r="E22" s="17">
        <f>'29-11-21'!C22</f>
        <v>0</v>
      </c>
      <c r="F22" s="17">
        <f>'29-11-21'!D22</f>
        <v>0</v>
      </c>
      <c r="G22" s="17">
        <f>'29-11-21'!E22</f>
        <v>0</v>
      </c>
      <c r="H22" s="17">
        <f>'29-11-21'!G22</f>
        <v>0</v>
      </c>
      <c r="I22" s="17">
        <f>'29-11-21'!F22</f>
        <v>0</v>
      </c>
      <c r="J22" s="45">
        <f>'29-11-21'!H22</f>
        <v>0</v>
      </c>
      <c r="K22" s="17"/>
    </row>
    <row r="23" spans="1:11" ht="60" customHeight="1" x14ac:dyDescent="0.25">
      <c r="A23" s="17">
        <f>'29-11-21'!A23</f>
        <v>22</v>
      </c>
      <c r="B23" s="18" t="e">
        <f>CONCATENATE('29-11-21'!J23," ",'29-11-21'!K23)</f>
        <v>#N/A</v>
      </c>
      <c r="C23" s="17" t="e">
        <f>'29-11-21'!L23</f>
        <v>#N/A</v>
      </c>
      <c r="D23" s="17" t="e">
        <f>'29-11-21'!O23</f>
        <v>#N/A</v>
      </c>
      <c r="E23" s="17">
        <f>'29-11-21'!C23</f>
        <v>0</v>
      </c>
      <c r="F23" s="17">
        <f>'29-11-21'!D23</f>
        <v>0</v>
      </c>
      <c r="G23" s="17">
        <f>'29-11-21'!E23</f>
        <v>0</v>
      </c>
      <c r="H23" s="17">
        <f>'29-11-21'!G23</f>
        <v>0</v>
      </c>
      <c r="I23" s="17">
        <f>'29-11-21'!F23</f>
        <v>0</v>
      </c>
      <c r="J23" s="45">
        <f>'29-11-21'!H23</f>
        <v>0</v>
      </c>
      <c r="K23" s="17"/>
    </row>
    <row r="24" spans="1:11" ht="40.5" customHeight="1" x14ac:dyDescent="0.25">
      <c r="A24" s="17">
        <f>'29-11-21'!A24</f>
        <v>23</v>
      </c>
      <c r="B24" s="18" t="e">
        <f>CONCATENATE('29-11-21'!J24," ",'29-11-21'!K24)</f>
        <v>#N/A</v>
      </c>
      <c r="C24" s="17" t="e">
        <f>'29-11-21'!L24</f>
        <v>#N/A</v>
      </c>
      <c r="D24" s="17" t="e">
        <f>'29-11-21'!O24</f>
        <v>#N/A</v>
      </c>
      <c r="E24" s="17">
        <f>'29-11-21'!C24</f>
        <v>0</v>
      </c>
      <c r="F24" s="17">
        <f>'29-11-21'!D24</f>
        <v>0</v>
      </c>
      <c r="G24" s="17">
        <f>'29-11-21'!E24</f>
        <v>0</v>
      </c>
      <c r="H24" s="17">
        <f>'29-11-21'!G24</f>
        <v>0</v>
      </c>
      <c r="I24" s="17">
        <f>'29-11-21'!F24</f>
        <v>0</v>
      </c>
      <c r="J24" s="45">
        <f>'29-11-21'!H24</f>
        <v>0</v>
      </c>
      <c r="K24" s="17"/>
    </row>
    <row r="25" spans="1:11" ht="40.5" customHeight="1" x14ac:dyDescent="0.25">
      <c r="A25" s="17">
        <f>'29-11-21'!A25</f>
        <v>24</v>
      </c>
      <c r="B25" s="18" t="e">
        <f>CONCATENATE('29-11-21'!J25," ",'29-11-21'!K25)</f>
        <v>#N/A</v>
      </c>
      <c r="C25" s="17" t="e">
        <f>'29-11-21'!L25</f>
        <v>#N/A</v>
      </c>
      <c r="D25" s="17" t="e">
        <f>'29-11-21'!O25</f>
        <v>#N/A</v>
      </c>
      <c r="E25" s="17">
        <f>'29-11-21'!C25</f>
        <v>0</v>
      </c>
      <c r="F25" s="17">
        <f>'29-11-21'!D25</f>
        <v>0</v>
      </c>
      <c r="G25" s="17">
        <f>'29-11-21'!E25</f>
        <v>0</v>
      </c>
      <c r="H25" s="17">
        <f>'29-11-21'!G25</f>
        <v>0</v>
      </c>
      <c r="I25" s="17">
        <f>'29-11-21'!F25</f>
        <v>0</v>
      </c>
      <c r="J25" s="45">
        <f>'29-11-21'!H25</f>
        <v>0</v>
      </c>
      <c r="K25" s="17"/>
    </row>
    <row r="26" spans="1:11" ht="40.5" customHeight="1" x14ac:dyDescent="0.25">
      <c r="A26" s="17">
        <f>'29-11-21'!A26</f>
        <v>25</v>
      </c>
      <c r="B26" s="18" t="e">
        <f>CONCATENATE('29-11-21'!J26," ",'29-11-21'!K26)</f>
        <v>#N/A</v>
      </c>
      <c r="C26" s="17" t="e">
        <f>'29-11-21'!L26</f>
        <v>#N/A</v>
      </c>
      <c r="D26" s="17" t="e">
        <f>'29-11-21'!O26</f>
        <v>#N/A</v>
      </c>
      <c r="E26" s="17">
        <f>'29-11-21'!C26</f>
        <v>0</v>
      </c>
      <c r="F26" s="17">
        <f>'29-11-21'!D26</f>
        <v>0</v>
      </c>
      <c r="G26" s="17">
        <f>'29-11-21'!E26</f>
        <v>0</v>
      </c>
      <c r="H26" s="17">
        <f>'29-11-21'!G26</f>
        <v>0</v>
      </c>
      <c r="I26" s="17">
        <f>'29-11-21'!F26</f>
        <v>0</v>
      </c>
      <c r="J26" s="45">
        <f>'29-11-21'!H26</f>
        <v>0</v>
      </c>
      <c r="K26" s="17"/>
    </row>
    <row r="27" spans="1:11" ht="40.5" customHeight="1" x14ac:dyDescent="0.25">
      <c r="A27" s="17">
        <f>'29-11-21'!A27</f>
        <v>26</v>
      </c>
      <c r="B27" s="18" t="e">
        <f>CONCATENATE('29-11-21'!J27," ",'29-11-21'!K27)</f>
        <v>#N/A</v>
      </c>
      <c r="C27" s="17" t="e">
        <f>'29-11-21'!L27</f>
        <v>#N/A</v>
      </c>
      <c r="D27" s="17" t="e">
        <f>'29-11-21'!O27</f>
        <v>#N/A</v>
      </c>
      <c r="E27" s="17">
        <f>'29-11-21'!C27</f>
        <v>0</v>
      </c>
      <c r="F27" s="17">
        <f>'29-11-21'!D27</f>
        <v>0</v>
      </c>
      <c r="G27" s="17">
        <f>'29-11-21'!E27</f>
        <v>0</v>
      </c>
      <c r="H27" s="17">
        <f>'29-11-21'!G27</f>
        <v>0</v>
      </c>
      <c r="I27" s="17">
        <f>'29-11-21'!F27</f>
        <v>0</v>
      </c>
      <c r="J27" s="45">
        <f>'29-11-21'!H27</f>
        <v>0</v>
      </c>
      <c r="K27" s="17"/>
    </row>
    <row r="28" spans="1:11" ht="75" customHeight="1" x14ac:dyDescent="0.25">
      <c r="A28" s="17">
        <f>'29-11-21'!A28</f>
        <v>27</v>
      </c>
      <c r="B28" s="18" t="e">
        <f>CONCATENATE('29-11-21'!J28," ",'29-11-21'!K28)</f>
        <v>#N/A</v>
      </c>
      <c r="C28" s="17" t="e">
        <f>'29-11-21'!L28</f>
        <v>#N/A</v>
      </c>
      <c r="D28" s="17" t="e">
        <f>'29-11-21'!O28</f>
        <v>#N/A</v>
      </c>
      <c r="E28" s="17">
        <f>'29-11-21'!C28</f>
        <v>0</v>
      </c>
      <c r="F28" s="17">
        <f>'29-11-21'!D28</f>
        <v>0</v>
      </c>
      <c r="G28" s="17">
        <f>'29-11-21'!E28</f>
        <v>0</v>
      </c>
      <c r="H28" s="17">
        <f>'29-11-21'!G28</f>
        <v>0</v>
      </c>
      <c r="I28" s="17">
        <f>'29-11-21'!F28</f>
        <v>0</v>
      </c>
      <c r="J28" s="45">
        <f>'29-11-21'!H28</f>
        <v>0</v>
      </c>
      <c r="K28" s="17"/>
    </row>
    <row r="29" spans="1:11" ht="57" customHeight="1" x14ac:dyDescent="0.25">
      <c r="A29" s="17">
        <f>'29-11-21'!A29</f>
        <v>28</v>
      </c>
      <c r="B29" s="18" t="e">
        <f>CONCATENATE('29-11-21'!J29," ",'29-11-21'!K29)</f>
        <v>#N/A</v>
      </c>
      <c r="C29" s="17" t="e">
        <f>'29-11-21'!L29</f>
        <v>#N/A</v>
      </c>
      <c r="D29" s="17" t="e">
        <f>'29-11-21'!O29</f>
        <v>#N/A</v>
      </c>
      <c r="E29" s="17">
        <f>'29-11-21'!C29</f>
        <v>0</v>
      </c>
      <c r="F29" s="17">
        <f>'29-11-21'!D29</f>
        <v>0</v>
      </c>
      <c r="G29" s="17">
        <f>'29-11-21'!E29</f>
        <v>0</v>
      </c>
      <c r="H29" s="17">
        <f>'29-11-21'!G29</f>
        <v>0</v>
      </c>
      <c r="I29" s="17">
        <f>'29-11-21'!F29</f>
        <v>0</v>
      </c>
      <c r="J29" s="45">
        <f>'29-11-21'!H29</f>
        <v>0</v>
      </c>
      <c r="K29" s="17"/>
    </row>
    <row r="30" spans="1:11" ht="65.25" customHeight="1" x14ac:dyDescent="0.25">
      <c r="A30" s="17">
        <f>'29-11-21'!A30</f>
        <v>29</v>
      </c>
      <c r="B30" s="18" t="e">
        <f>CONCATENATE('29-11-21'!J30," ",'29-11-21'!K30)</f>
        <v>#N/A</v>
      </c>
      <c r="C30" s="17" t="e">
        <f>'29-11-21'!L30</f>
        <v>#N/A</v>
      </c>
      <c r="D30" s="17" t="e">
        <f>'29-11-21'!O30</f>
        <v>#N/A</v>
      </c>
      <c r="E30" s="17">
        <f>'29-11-21'!C30</f>
        <v>0</v>
      </c>
      <c r="F30" s="17">
        <f>'29-11-21'!D30</f>
        <v>0</v>
      </c>
      <c r="G30" s="17">
        <f>'29-11-21'!E30</f>
        <v>0</v>
      </c>
      <c r="H30" s="17">
        <f>'29-11-21'!G30</f>
        <v>0</v>
      </c>
      <c r="I30" s="17">
        <f>'29-11-21'!F30</f>
        <v>0</v>
      </c>
      <c r="J30" s="45">
        <f>'29-11-21'!H30</f>
        <v>0</v>
      </c>
      <c r="K30" s="17"/>
    </row>
    <row r="31" spans="1:11" ht="63.75" customHeight="1" x14ac:dyDescent="0.25">
      <c r="A31" s="17">
        <f>'29-11-21'!A31</f>
        <v>30</v>
      </c>
      <c r="B31" s="18" t="e">
        <f>CONCATENATE('29-11-21'!J31," ",'29-11-21'!K31)</f>
        <v>#N/A</v>
      </c>
      <c r="C31" s="17" t="e">
        <f>'29-11-21'!L31</f>
        <v>#N/A</v>
      </c>
      <c r="D31" s="17" t="e">
        <f>'29-11-21'!O31</f>
        <v>#N/A</v>
      </c>
      <c r="E31" s="17">
        <f>'29-11-21'!C31</f>
        <v>0</v>
      </c>
      <c r="F31" s="17">
        <f>'29-11-21'!D31</f>
        <v>0</v>
      </c>
      <c r="G31" s="17">
        <f>'29-11-21'!E31</f>
        <v>0</v>
      </c>
      <c r="H31" s="17">
        <f>'29-11-21'!G31</f>
        <v>0</v>
      </c>
      <c r="I31" s="17">
        <f>'29-11-21'!F31</f>
        <v>0</v>
      </c>
      <c r="J31" s="45">
        <f>'29-11-21'!H31</f>
        <v>0</v>
      </c>
      <c r="K31" s="17"/>
    </row>
    <row r="32" spans="1:11" ht="40.5" customHeight="1" x14ac:dyDescent="0.25">
      <c r="A32" s="17">
        <f>'29-11-21'!A32</f>
        <v>31</v>
      </c>
      <c r="B32" s="18" t="e">
        <f>CONCATENATE('29-11-21'!J32," ",'29-11-21'!K32)</f>
        <v>#N/A</v>
      </c>
      <c r="C32" s="17" t="e">
        <f>'29-11-21'!L32</f>
        <v>#N/A</v>
      </c>
      <c r="D32" s="17" t="e">
        <f>'29-11-21'!O32</f>
        <v>#N/A</v>
      </c>
      <c r="E32" s="17">
        <f>'29-11-21'!C32</f>
        <v>0</v>
      </c>
      <c r="F32" s="17">
        <f>'29-11-21'!D32</f>
        <v>0</v>
      </c>
      <c r="G32" s="17">
        <f>'29-11-21'!E32</f>
        <v>0</v>
      </c>
      <c r="H32" s="17">
        <f>'29-11-21'!G32</f>
        <v>0</v>
      </c>
      <c r="I32" s="17">
        <f>'29-11-21'!F32</f>
        <v>0</v>
      </c>
      <c r="J32" s="45">
        <f>'29-11-21'!H32</f>
        <v>0</v>
      </c>
      <c r="K32" s="17"/>
    </row>
    <row r="33" spans="1:11" ht="40.5" customHeight="1" x14ac:dyDescent="0.25">
      <c r="A33" s="17">
        <f>'29-11-21'!A33</f>
        <v>32</v>
      </c>
      <c r="B33" s="18" t="e">
        <f>CONCATENATE('29-11-21'!J33," ",'29-11-21'!K33)</f>
        <v>#N/A</v>
      </c>
      <c r="C33" s="17" t="e">
        <f>'29-11-21'!L33</f>
        <v>#N/A</v>
      </c>
      <c r="D33" s="17" t="e">
        <f>'29-11-21'!O33</f>
        <v>#N/A</v>
      </c>
      <c r="E33" s="17">
        <f>'29-11-21'!C33</f>
        <v>0</v>
      </c>
      <c r="F33" s="17">
        <f>'29-11-21'!D33</f>
        <v>0</v>
      </c>
      <c r="G33" s="17">
        <f>'29-11-21'!E33</f>
        <v>0</v>
      </c>
      <c r="H33" s="17">
        <f>'29-11-21'!G33</f>
        <v>0</v>
      </c>
      <c r="I33" s="17">
        <f>'29-11-21'!F33</f>
        <v>0</v>
      </c>
      <c r="J33" s="45">
        <f>'29-11-21'!H33</f>
        <v>0</v>
      </c>
      <c r="K33" s="17"/>
    </row>
    <row r="34" spans="1:11" ht="40.5" customHeight="1" x14ac:dyDescent="0.25">
      <c r="A34" s="17">
        <f>'29-11-21'!A34</f>
        <v>33</v>
      </c>
      <c r="B34" s="18" t="e">
        <f>CONCATENATE('29-11-21'!J34," ",'29-11-21'!K34)</f>
        <v>#N/A</v>
      </c>
      <c r="C34" s="17" t="e">
        <f>'29-11-21'!L34</f>
        <v>#N/A</v>
      </c>
      <c r="D34" s="17" t="e">
        <f>'29-11-21'!O34</f>
        <v>#N/A</v>
      </c>
      <c r="E34" s="17">
        <f>'29-11-21'!C34</f>
        <v>0</v>
      </c>
      <c r="F34" s="17">
        <f>'29-11-21'!D34</f>
        <v>0</v>
      </c>
      <c r="G34" s="17">
        <f>'29-11-21'!E34</f>
        <v>0</v>
      </c>
      <c r="H34" s="17">
        <f>'29-11-21'!G34</f>
        <v>0</v>
      </c>
      <c r="I34" s="17">
        <f>'29-11-21'!F34</f>
        <v>0</v>
      </c>
      <c r="J34" s="45">
        <f>'29-11-21'!H34</f>
        <v>0</v>
      </c>
      <c r="K34" s="17"/>
    </row>
    <row r="35" spans="1:11" ht="40.5" customHeight="1" x14ac:dyDescent="0.25">
      <c r="A35" s="17">
        <f>'29-11-21'!A35</f>
        <v>34</v>
      </c>
      <c r="B35" s="18" t="e">
        <f>CONCATENATE('29-11-21'!J35," ",'29-11-21'!K35)</f>
        <v>#N/A</v>
      </c>
      <c r="C35" s="17" t="e">
        <f>'29-11-21'!L35</f>
        <v>#N/A</v>
      </c>
      <c r="D35" s="17" t="e">
        <f>'29-11-21'!O35</f>
        <v>#N/A</v>
      </c>
      <c r="E35" s="17">
        <f>'29-11-21'!C35</f>
        <v>0</v>
      </c>
      <c r="F35" s="17">
        <f>'29-11-21'!D35</f>
        <v>0</v>
      </c>
      <c r="G35" s="17">
        <f>'29-11-21'!E35</f>
        <v>0</v>
      </c>
      <c r="H35" s="17">
        <f>'29-11-21'!G35</f>
        <v>0</v>
      </c>
      <c r="I35" s="17">
        <f>'29-11-21'!F35</f>
        <v>0</v>
      </c>
      <c r="J35" s="45">
        <f>'29-11-21'!H35</f>
        <v>0</v>
      </c>
      <c r="K35" s="17"/>
    </row>
    <row r="36" spans="1:11" ht="40.5" customHeight="1" x14ac:dyDescent="0.25">
      <c r="A36" s="17">
        <f>'29-11-21'!A36</f>
        <v>35</v>
      </c>
      <c r="B36" s="18" t="e">
        <f>CONCATENATE('29-11-21'!J36," ",'29-11-21'!K36)</f>
        <v>#N/A</v>
      </c>
      <c r="C36" s="17" t="e">
        <f>'29-11-21'!L36</f>
        <v>#N/A</v>
      </c>
      <c r="D36" s="17" t="e">
        <f>'29-11-21'!O36</f>
        <v>#N/A</v>
      </c>
      <c r="E36" s="17">
        <f>'29-11-21'!C36</f>
        <v>0</v>
      </c>
      <c r="F36" s="17">
        <f>'29-11-21'!D36</f>
        <v>0</v>
      </c>
      <c r="G36" s="17">
        <f>'29-11-21'!E36</f>
        <v>0</v>
      </c>
      <c r="H36" s="17">
        <f>'29-11-21'!G36</f>
        <v>0</v>
      </c>
      <c r="I36" s="17">
        <f>'29-11-21'!F36</f>
        <v>0</v>
      </c>
      <c r="J36" s="45">
        <f>'29-11-21'!H36</f>
        <v>0</v>
      </c>
      <c r="K36" s="17"/>
    </row>
    <row r="37" spans="1:11" ht="40.5" customHeight="1" x14ac:dyDescent="0.25">
      <c r="A37" s="17">
        <f>'29-11-21'!A37</f>
        <v>36</v>
      </c>
      <c r="B37" s="18" t="e">
        <f>CONCATENATE('29-11-21'!J37," ",'29-11-21'!K37)</f>
        <v>#N/A</v>
      </c>
      <c r="C37" s="17" t="e">
        <f>'29-11-21'!L37</f>
        <v>#N/A</v>
      </c>
      <c r="D37" s="17" t="e">
        <f>'29-11-21'!O37</f>
        <v>#N/A</v>
      </c>
      <c r="E37" s="17">
        <f>'29-11-21'!C37</f>
        <v>0</v>
      </c>
      <c r="F37" s="17">
        <f>'29-11-21'!D37</f>
        <v>0</v>
      </c>
      <c r="G37" s="17">
        <f>'29-11-21'!E37</f>
        <v>0</v>
      </c>
      <c r="H37" s="17">
        <f>'29-11-21'!G37</f>
        <v>0</v>
      </c>
      <c r="I37" s="17">
        <f>'29-11-21'!F37</f>
        <v>0</v>
      </c>
      <c r="J37" s="45">
        <f>'29-11-21'!H37</f>
        <v>0</v>
      </c>
      <c r="K37" s="17"/>
    </row>
    <row r="38" spans="1:11" ht="40.5" customHeight="1" x14ac:dyDescent="0.25">
      <c r="A38" s="17">
        <f>'29-11-21'!A38</f>
        <v>37</v>
      </c>
      <c r="B38" s="18" t="e">
        <f>CONCATENATE('29-11-21'!J38," ",'29-11-21'!K38)</f>
        <v>#N/A</v>
      </c>
      <c r="C38" s="17" t="e">
        <f>'29-11-21'!L38</f>
        <v>#N/A</v>
      </c>
      <c r="D38" s="17" t="e">
        <f>'29-11-21'!O38</f>
        <v>#N/A</v>
      </c>
      <c r="E38" s="17">
        <f>'29-11-21'!C38</f>
        <v>0</v>
      </c>
      <c r="F38" s="17">
        <f>'29-11-21'!D38</f>
        <v>0</v>
      </c>
      <c r="G38" s="17">
        <f>'29-11-21'!E38</f>
        <v>0</v>
      </c>
      <c r="H38" s="17">
        <f>'29-11-21'!G38</f>
        <v>0</v>
      </c>
      <c r="I38" s="17">
        <f>'29-11-21'!F38</f>
        <v>0</v>
      </c>
      <c r="J38" s="45">
        <f>'29-11-21'!H38</f>
        <v>0</v>
      </c>
      <c r="K38" s="17"/>
    </row>
    <row r="39" spans="1:11" ht="40.5" customHeight="1" x14ac:dyDescent="0.25">
      <c r="A39" s="17">
        <f>'29-11-21'!A39</f>
        <v>38</v>
      </c>
      <c r="B39" s="18" t="e">
        <f>CONCATENATE('29-11-21'!J39," ",'29-11-21'!K39)</f>
        <v>#N/A</v>
      </c>
      <c r="C39" s="17" t="e">
        <f>'29-11-21'!L39</f>
        <v>#N/A</v>
      </c>
      <c r="D39" s="17" t="e">
        <f>'29-11-21'!O39</f>
        <v>#N/A</v>
      </c>
      <c r="E39" s="17">
        <f>'29-11-21'!C39</f>
        <v>0</v>
      </c>
      <c r="F39" s="17">
        <f>'29-11-21'!D39</f>
        <v>0</v>
      </c>
      <c r="G39" s="17">
        <f>'29-11-21'!E39</f>
        <v>0</v>
      </c>
      <c r="H39" s="17">
        <f>'29-11-21'!G39</f>
        <v>0</v>
      </c>
      <c r="I39" s="17">
        <f>'29-11-21'!F39</f>
        <v>0</v>
      </c>
      <c r="J39" s="45">
        <f>'29-11-21'!H39</f>
        <v>0</v>
      </c>
      <c r="K39" s="17"/>
    </row>
    <row r="40" spans="1:11" ht="40.5" customHeight="1" x14ac:dyDescent="0.25">
      <c r="A40" s="17">
        <f>'29-11-21'!A40</f>
        <v>39</v>
      </c>
      <c r="B40" s="18" t="e">
        <f>CONCATENATE('29-11-21'!J40," ",'29-11-21'!K40)</f>
        <v>#N/A</v>
      </c>
      <c r="C40" s="17" t="e">
        <f>'29-11-21'!L40</f>
        <v>#N/A</v>
      </c>
      <c r="D40" s="17" t="e">
        <f>'29-11-21'!O40</f>
        <v>#N/A</v>
      </c>
      <c r="E40" s="17">
        <f>'29-11-21'!C40</f>
        <v>0</v>
      </c>
      <c r="F40" s="17">
        <f>'29-11-21'!D40</f>
        <v>0</v>
      </c>
      <c r="G40" s="17">
        <f>'29-11-21'!E40</f>
        <v>0</v>
      </c>
      <c r="H40" s="17">
        <f>'29-11-21'!G40</f>
        <v>0</v>
      </c>
      <c r="I40" s="17">
        <f>'29-11-21'!F40</f>
        <v>0</v>
      </c>
      <c r="J40" s="45">
        <f>'29-11-21'!H40</f>
        <v>0</v>
      </c>
      <c r="K40" s="17"/>
    </row>
    <row r="41" spans="1:11" ht="40.5" customHeight="1" x14ac:dyDescent="0.25">
      <c r="A41" s="17">
        <f>'29-11-21'!A41</f>
        <v>40</v>
      </c>
      <c r="B41" s="18" t="e">
        <f>CONCATENATE('29-11-21'!J41," ",'29-11-21'!K41)</f>
        <v>#N/A</v>
      </c>
      <c r="C41" s="17" t="e">
        <f>'29-11-21'!L41</f>
        <v>#N/A</v>
      </c>
      <c r="D41" s="17" t="e">
        <f>'29-11-21'!O41</f>
        <v>#N/A</v>
      </c>
      <c r="E41" s="17">
        <f>'29-11-21'!C41</f>
        <v>0</v>
      </c>
      <c r="F41" s="17">
        <f>'29-11-21'!D41</f>
        <v>0</v>
      </c>
      <c r="G41" s="17">
        <f>'29-11-21'!E41</f>
        <v>0</v>
      </c>
      <c r="H41" s="17">
        <f>'29-11-21'!G41</f>
        <v>0</v>
      </c>
      <c r="I41" s="17">
        <f>'29-11-21'!F41</f>
        <v>0</v>
      </c>
      <c r="J41" s="45">
        <f>'29-11-21'!H41</f>
        <v>0</v>
      </c>
      <c r="K41" s="17"/>
    </row>
    <row r="42" spans="1:11" ht="40.5" customHeight="1" x14ac:dyDescent="0.25">
      <c r="A42" s="17">
        <f>'29-11-21'!A42</f>
        <v>41</v>
      </c>
      <c r="B42" s="18" t="e">
        <f>CONCATENATE('29-11-21'!J42," ",'29-11-21'!K42)</f>
        <v>#N/A</v>
      </c>
      <c r="C42" s="17" t="e">
        <f>'29-11-21'!L42</f>
        <v>#N/A</v>
      </c>
      <c r="D42" s="17" t="e">
        <f>'29-11-21'!O42</f>
        <v>#N/A</v>
      </c>
      <c r="E42" s="17">
        <f>'29-11-21'!C42</f>
        <v>0</v>
      </c>
      <c r="F42" s="17">
        <f>'29-11-21'!D42</f>
        <v>0</v>
      </c>
      <c r="G42" s="17">
        <f>'29-11-21'!E42</f>
        <v>0</v>
      </c>
      <c r="H42" s="17">
        <f>'29-11-21'!G42</f>
        <v>0</v>
      </c>
      <c r="I42" s="17">
        <f>'29-11-21'!F42</f>
        <v>0</v>
      </c>
      <c r="J42" s="45">
        <f>'29-11-21'!H42</f>
        <v>0</v>
      </c>
      <c r="K42" s="17"/>
    </row>
    <row r="43" spans="1:11" ht="40.5" customHeight="1" x14ac:dyDescent="0.25">
      <c r="A43" s="17">
        <f>'29-11-21'!A43</f>
        <v>42</v>
      </c>
      <c r="B43" s="18" t="e">
        <f>CONCATENATE('29-11-21'!J43," ",'29-11-21'!K43)</f>
        <v>#N/A</v>
      </c>
      <c r="C43" s="17" t="e">
        <f>'29-11-21'!L43</f>
        <v>#N/A</v>
      </c>
      <c r="D43" s="17" t="e">
        <f>'29-11-21'!O43</f>
        <v>#N/A</v>
      </c>
      <c r="E43" s="17">
        <f>'29-11-21'!C43</f>
        <v>0</v>
      </c>
      <c r="F43" s="17">
        <f>'29-11-21'!D43</f>
        <v>0</v>
      </c>
      <c r="G43" s="17">
        <f>'29-11-21'!E43</f>
        <v>0</v>
      </c>
      <c r="H43" s="17">
        <f>'29-11-21'!G43</f>
        <v>0</v>
      </c>
      <c r="I43" s="17">
        <f>'29-11-21'!F43</f>
        <v>0</v>
      </c>
      <c r="J43" s="45">
        <f>'29-11-21'!H43</f>
        <v>0</v>
      </c>
      <c r="K43" s="17"/>
    </row>
    <row r="44" spans="1:11" ht="40.5" customHeight="1" x14ac:dyDescent="0.25">
      <c r="A44" s="17">
        <f>'29-11-21'!A44</f>
        <v>43</v>
      </c>
      <c r="B44" s="18" t="e">
        <f>CONCATENATE('29-11-21'!J44," ",'29-11-21'!K44)</f>
        <v>#N/A</v>
      </c>
      <c r="C44" s="17" t="e">
        <f>'29-11-21'!L44</f>
        <v>#N/A</v>
      </c>
      <c r="D44" s="17" t="e">
        <f>'29-11-21'!O44</f>
        <v>#N/A</v>
      </c>
      <c r="E44" s="17">
        <f>'29-11-21'!C44</f>
        <v>0</v>
      </c>
      <c r="F44" s="17">
        <f>'29-11-21'!D44</f>
        <v>0</v>
      </c>
      <c r="G44" s="17">
        <f>'29-11-21'!E44</f>
        <v>0</v>
      </c>
      <c r="H44" s="17">
        <f>'29-11-21'!G44</f>
        <v>0</v>
      </c>
      <c r="I44" s="17">
        <f>'29-11-21'!F44</f>
        <v>0</v>
      </c>
      <c r="J44" s="45">
        <f>'29-11-21'!H44</f>
        <v>0</v>
      </c>
      <c r="K44" s="17"/>
    </row>
    <row r="45" spans="1:11" ht="40.5" customHeight="1" x14ac:dyDescent="0.25">
      <c r="A45" s="17">
        <f>'29-11-21'!A45</f>
        <v>44</v>
      </c>
      <c r="B45" s="18" t="e">
        <f>CONCATENATE('29-11-21'!J45," ",'29-11-21'!K45)</f>
        <v>#N/A</v>
      </c>
      <c r="C45" s="17" t="e">
        <f>'29-11-21'!L45</f>
        <v>#N/A</v>
      </c>
      <c r="D45" s="17" t="e">
        <f>'29-11-21'!O45</f>
        <v>#N/A</v>
      </c>
      <c r="E45" s="17">
        <f>'29-11-21'!C45</f>
        <v>0</v>
      </c>
      <c r="F45" s="17">
        <f>'29-11-21'!D45</f>
        <v>0</v>
      </c>
      <c r="G45" s="17">
        <f>'29-11-21'!E45</f>
        <v>0</v>
      </c>
      <c r="H45" s="17">
        <f>'29-11-21'!G45</f>
        <v>0</v>
      </c>
      <c r="I45" s="17">
        <f>'29-11-21'!F45</f>
        <v>0</v>
      </c>
      <c r="J45" s="45">
        <f>'29-11-21'!H45</f>
        <v>0</v>
      </c>
      <c r="K45" s="17"/>
    </row>
    <row r="46" spans="1:11" ht="40.5" customHeight="1" x14ac:dyDescent="0.25">
      <c r="A46" s="17">
        <f>'29-11-21'!A46</f>
        <v>45</v>
      </c>
      <c r="B46" s="18" t="e">
        <f>CONCATENATE('29-11-21'!J46," ",'29-11-21'!K46)</f>
        <v>#N/A</v>
      </c>
      <c r="C46" s="17" t="e">
        <f>'29-11-21'!L46</f>
        <v>#N/A</v>
      </c>
      <c r="D46" s="17" t="e">
        <f>'29-11-21'!O46</f>
        <v>#N/A</v>
      </c>
      <c r="E46" s="17">
        <f>'29-11-21'!C56</f>
        <v>15</v>
      </c>
      <c r="F46" s="17">
        <f>'29-11-21'!D46</f>
        <v>0</v>
      </c>
      <c r="G46" s="17">
        <f>'29-11-21'!E46</f>
        <v>0</v>
      </c>
      <c r="H46" s="17">
        <f>'29-11-21'!G46</f>
        <v>0</v>
      </c>
      <c r="I46" s="17">
        <f>'29-11-21'!F46</f>
        <v>0</v>
      </c>
      <c r="J46" s="45">
        <f>'29-11-21'!H46</f>
        <v>0</v>
      </c>
      <c r="K46" s="17"/>
    </row>
    <row r="47" spans="1:11" ht="40.5" customHeight="1" x14ac:dyDescent="0.25">
      <c r="A47" s="17">
        <f>'29-11-21'!A47</f>
        <v>46</v>
      </c>
      <c r="B47" s="18" t="e">
        <f>CONCATENATE('29-11-21'!J47," ",'29-11-21'!K47)</f>
        <v>#N/A</v>
      </c>
      <c r="C47" s="17" t="e">
        <f>'29-11-21'!L47</f>
        <v>#N/A</v>
      </c>
      <c r="D47" s="17" t="e">
        <f>'29-11-21'!O47</f>
        <v>#N/A</v>
      </c>
      <c r="E47" s="17">
        <f>'29-11-21'!C47</f>
        <v>0</v>
      </c>
      <c r="F47" s="17">
        <f>'29-11-21'!D47</f>
        <v>0</v>
      </c>
      <c r="G47" s="17">
        <f>'29-11-21'!E47</f>
        <v>0</v>
      </c>
      <c r="H47" s="17">
        <f>'29-11-21'!G47</f>
        <v>0</v>
      </c>
      <c r="I47" s="17">
        <f>'29-11-21'!F47</f>
        <v>0</v>
      </c>
      <c r="J47" s="45">
        <f>'29-11-21'!H47</f>
        <v>0</v>
      </c>
      <c r="K47" s="17"/>
    </row>
    <row r="48" spans="1:11" ht="40.5" customHeight="1" x14ac:dyDescent="0.25">
      <c r="A48" s="17">
        <f>'29-11-21'!A48</f>
        <v>47</v>
      </c>
      <c r="B48" s="18" t="e">
        <f>CONCATENATE('29-11-21'!J48," ",'29-11-21'!K48)</f>
        <v>#N/A</v>
      </c>
      <c r="C48" s="17" t="e">
        <f>'29-11-21'!L48</f>
        <v>#N/A</v>
      </c>
      <c r="D48" s="17" t="e">
        <f>'29-11-21'!O48</f>
        <v>#N/A</v>
      </c>
      <c r="E48" s="17">
        <f>'29-11-21'!C48</f>
        <v>0</v>
      </c>
      <c r="F48" s="17">
        <f>'29-11-21'!D48</f>
        <v>0</v>
      </c>
      <c r="G48" s="17">
        <f>'29-11-21'!E48</f>
        <v>0</v>
      </c>
      <c r="H48" s="17">
        <f>'29-11-21'!G48</f>
        <v>0</v>
      </c>
      <c r="I48" s="17">
        <f>'29-11-21'!F48</f>
        <v>0</v>
      </c>
      <c r="J48" s="45">
        <f>'29-11-21'!H48</f>
        <v>0</v>
      </c>
      <c r="K48" s="17"/>
    </row>
    <row r="49" spans="1:11" ht="40.5" customHeight="1" x14ac:dyDescent="0.25">
      <c r="A49" s="17">
        <f>'29-11-21'!A49</f>
        <v>48</v>
      </c>
      <c r="B49" s="18" t="e">
        <f>CONCATENATE('29-11-21'!J49," ",'29-11-21'!K49)</f>
        <v>#N/A</v>
      </c>
      <c r="C49" s="17" t="e">
        <f>'29-11-21'!L49</f>
        <v>#N/A</v>
      </c>
      <c r="D49" s="17" t="e">
        <f>'29-11-21'!O49</f>
        <v>#N/A</v>
      </c>
      <c r="E49" s="17">
        <f>'29-11-21'!C49</f>
        <v>0</v>
      </c>
      <c r="F49" s="17">
        <f>'29-11-21'!D49</f>
        <v>0</v>
      </c>
      <c r="G49" s="17">
        <f>'29-11-21'!E49</f>
        <v>0</v>
      </c>
      <c r="H49" s="17">
        <f>'29-11-21'!G49</f>
        <v>0</v>
      </c>
      <c r="I49" s="17">
        <f>'29-11-21'!F49</f>
        <v>0</v>
      </c>
      <c r="J49" s="45">
        <f>'29-11-21'!H49</f>
        <v>0</v>
      </c>
      <c r="K49" s="17"/>
    </row>
    <row r="50" spans="1:11" ht="40.5" customHeight="1" x14ac:dyDescent="0.25">
      <c r="A50" s="17">
        <f>'29-11-21'!A50</f>
        <v>49</v>
      </c>
      <c r="B50" s="18" t="e">
        <f>CONCATENATE('29-11-21'!J50," ",'29-11-21'!K50)</f>
        <v>#N/A</v>
      </c>
      <c r="C50" s="17" t="e">
        <f>'29-11-21'!L50</f>
        <v>#N/A</v>
      </c>
      <c r="D50" s="17" t="e">
        <f>'29-11-21'!O50</f>
        <v>#N/A</v>
      </c>
      <c r="E50" s="17">
        <f>'29-11-21'!C50</f>
        <v>0</v>
      </c>
      <c r="F50" s="17">
        <f>'29-11-21'!D50</f>
        <v>0</v>
      </c>
      <c r="G50" s="17">
        <f>'29-11-21'!E50</f>
        <v>0</v>
      </c>
      <c r="H50" s="17">
        <f>'29-11-21'!G50</f>
        <v>0</v>
      </c>
      <c r="I50" s="17">
        <f>'29-11-21'!F50</f>
        <v>0</v>
      </c>
      <c r="J50" s="45">
        <f>'29-11-21'!H50</f>
        <v>0</v>
      </c>
      <c r="K50" s="17"/>
    </row>
    <row r="51" spans="1:11" ht="40.5" customHeight="1" x14ac:dyDescent="0.25">
      <c r="A51" s="17">
        <f>'29-11-21'!A51</f>
        <v>50</v>
      </c>
      <c r="B51" s="18" t="e">
        <f>CONCATENATE('29-11-21'!J51," ",'29-11-21'!K51)</f>
        <v>#N/A</v>
      </c>
      <c r="C51" s="17" t="e">
        <f>'29-11-21'!L51</f>
        <v>#N/A</v>
      </c>
      <c r="D51" s="17" t="e">
        <f>'29-11-21'!O51</f>
        <v>#N/A</v>
      </c>
      <c r="E51" s="17">
        <f>'29-11-21'!C51</f>
        <v>0</v>
      </c>
      <c r="F51" s="17">
        <f>'29-11-21'!D51</f>
        <v>0</v>
      </c>
      <c r="G51" s="17">
        <f>'29-11-21'!E51</f>
        <v>0</v>
      </c>
      <c r="H51" s="17">
        <f>'29-11-21'!G51</f>
        <v>0</v>
      </c>
      <c r="I51" s="17">
        <f>'29-11-21'!F51</f>
        <v>0</v>
      </c>
      <c r="J51" s="45">
        <f>'29-11-21'!H51</f>
        <v>0</v>
      </c>
      <c r="K51" s="17"/>
    </row>
    <row r="52" spans="1:11" ht="40.5" customHeight="1" x14ac:dyDescent="0.25">
      <c r="A52" s="17">
        <f>'29-11-21'!A52</f>
        <v>51</v>
      </c>
      <c r="B52" s="18" t="e">
        <f>CONCATENATE('29-11-21'!J52," ",'29-11-21'!K52)</f>
        <v>#N/A</v>
      </c>
      <c r="C52" s="17" t="e">
        <f>'29-11-21'!L52</f>
        <v>#N/A</v>
      </c>
      <c r="D52" s="17" t="e">
        <f>'29-11-21'!O52</f>
        <v>#N/A</v>
      </c>
      <c r="E52" s="17">
        <f>'29-11-21'!C52</f>
        <v>0</v>
      </c>
      <c r="F52" s="17">
        <f>'29-11-21'!D52</f>
        <v>0</v>
      </c>
      <c r="G52" s="17">
        <f>'29-11-21'!E52</f>
        <v>0</v>
      </c>
      <c r="H52" s="17">
        <f>'29-11-21'!G52</f>
        <v>0</v>
      </c>
      <c r="I52" s="17">
        <f>'29-11-21'!F52</f>
        <v>0</v>
      </c>
      <c r="J52" s="45">
        <f>'29-11-21'!H52</f>
        <v>0</v>
      </c>
      <c r="K52" s="17"/>
    </row>
    <row r="53" spans="1:11" ht="40.5" customHeight="1" x14ac:dyDescent="0.25">
      <c r="A53" s="17">
        <f>'29-11-21'!A53</f>
        <v>52</v>
      </c>
      <c r="B53" s="18" t="e">
        <f>CONCATENATE('29-11-21'!J53," ",'29-11-21'!K53)</f>
        <v>#N/A</v>
      </c>
      <c r="C53" s="17" t="e">
        <f>'29-11-21'!L53</f>
        <v>#N/A</v>
      </c>
      <c r="D53" s="17" t="e">
        <f>'29-11-21'!O53</f>
        <v>#N/A</v>
      </c>
      <c r="E53" s="17">
        <f>'29-11-21'!C53</f>
        <v>0</v>
      </c>
      <c r="F53" s="17">
        <f>'29-11-21'!D53</f>
        <v>0</v>
      </c>
      <c r="G53" s="17">
        <f>'29-11-21'!E53</f>
        <v>0</v>
      </c>
      <c r="H53" s="17">
        <f>'29-11-21'!G53</f>
        <v>0</v>
      </c>
      <c r="I53" s="17">
        <f>'29-11-21'!F53</f>
        <v>0</v>
      </c>
      <c r="J53" s="45">
        <f>'29-11-21'!H53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272</v>
      </c>
      <c r="D1" t="s">
        <v>250</v>
      </c>
      <c r="E1" t="s">
        <v>273</v>
      </c>
      <c r="F1" t="s">
        <v>274</v>
      </c>
      <c r="G1" t="s">
        <v>275</v>
      </c>
      <c r="H1" t="s">
        <v>256</v>
      </c>
      <c r="I1" t="s">
        <v>257</v>
      </c>
      <c r="J1" t="s">
        <v>276</v>
      </c>
      <c r="K1" t="s">
        <v>252</v>
      </c>
      <c r="L1" t="s">
        <v>277</v>
      </c>
    </row>
    <row r="2" spans="1:12" x14ac:dyDescent="0.25">
      <c r="A2" t="str">
        <f>'29-11-21'!J2</f>
        <v>Carlos</v>
      </c>
      <c r="B2" t="str">
        <f>'29-11-21'!K2</f>
        <v>Perez Sainz</v>
      </c>
      <c r="C2" t="str">
        <f>'29-11-21'!L2</f>
        <v>comedor Rocha</v>
      </c>
      <c r="D2">
        <f>'29-11-21'!M2</f>
        <v>0</v>
      </c>
      <c r="E2">
        <f>'29-11-21'!O2</f>
        <v>0</v>
      </c>
      <c r="F2" t="str">
        <f>'29-11-21'!C2</f>
        <v>GRELOS CON COLIFLOR A LA GALLEGA</v>
      </c>
      <c r="G2" t="str">
        <f>'29-11-21'!D2</f>
        <v>BIEN SABE DE PESCADO</v>
      </c>
      <c r="H2" t="str">
        <f>'29-11-21'!E2</f>
        <v>ARROZ EN BLANCO</v>
      </c>
      <c r="I2" t="str">
        <f>'29-11-21'!F2</f>
        <v>FRUTA</v>
      </c>
      <c r="J2" t="str">
        <f>'29-11-21'!G2</f>
        <v>AGUA</v>
      </c>
      <c r="K2">
        <f>'29-11-21'!O2</f>
        <v>0</v>
      </c>
      <c r="L2">
        <f>'29-11-21'!I2</f>
        <v>146</v>
      </c>
    </row>
    <row r="3" spans="1:12" x14ac:dyDescent="0.25">
      <c r="A3" t="str">
        <f>'29-11-21'!J3</f>
        <v>Santiago</v>
      </c>
      <c r="B3" t="str">
        <f>'29-11-21'!K3</f>
        <v>Antón Area</v>
      </c>
      <c r="C3" t="str">
        <f>'29-11-21'!L3</f>
        <v>comedor Rocha</v>
      </c>
      <c r="D3">
        <f>'29-11-21'!M3</f>
        <v>692383058</v>
      </c>
      <c r="E3">
        <f>'29-11-21'!O3</f>
        <v>0</v>
      </c>
      <c r="F3" t="str">
        <f>'29-11-21'!C3</f>
        <v>GRELOS CON COLIFLOR A LA GALLEGA</v>
      </c>
      <c r="G3" t="str">
        <f>'29-11-21'!D3</f>
        <v>BIEN SABE DE PESCADO</v>
      </c>
      <c r="H3">
        <f>'29-11-21'!E3</f>
        <v>0</v>
      </c>
      <c r="I3" t="str">
        <f>'29-11-21'!F3</f>
        <v>FRUTA</v>
      </c>
      <c r="J3" t="str">
        <f>'29-11-21'!G3</f>
        <v>AGUA</v>
      </c>
      <c r="K3">
        <f>'29-11-21'!O3</f>
        <v>0</v>
      </c>
      <c r="L3">
        <f>'29-11-21'!I3</f>
        <v>29</v>
      </c>
    </row>
    <row r="4" spans="1:12" x14ac:dyDescent="0.25">
      <c r="A4" t="str">
        <f>'29-11-21'!J4</f>
        <v>Adrian</v>
      </c>
      <c r="B4" t="str">
        <f>'29-11-21'!K4</f>
        <v>Aboal Losada</v>
      </c>
      <c r="C4" t="str">
        <f>'29-11-21'!L4</f>
        <v>comedor Rocha</v>
      </c>
      <c r="D4">
        <f>'29-11-21'!M4</f>
        <v>608014652</v>
      </c>
      <c r="E4">
        <f>'29-11-21'!O4</f>
        <v>0</v>
      </c>
      <c r="F4">
        <f>'29-11-21'!C4</f>
        <v>0</v>
      </c>
      <c r="G4" t="str">
        <f>'29-11-21'!D4</f>
        <v>FILETE DE TERNERA</v>
      </c>
      <c r="H4" t="str">
        <f>'29-11-21'!E4</f>
        <v>ARROZ EN BLANCO</v>
      </c>
      <c r="I4" t="str">
        <f>'29-11-21'!F4</f>
        <v>FRUTA</v>
      </c>
      <c r="J4" t="str">
        <f>'29-11-21'!G4</f>
        <v>AGUA</v>
      </c>
      <c r="K4">
        <f>'29-11-21'!O4</f>
        <v>0</v>
      </c>
      <c r="L4">
        <f>'29-11-21'!I4</f>
        <v>0</v>
      </c>
    </row>
    <row r="5" spans="1:12" x14ac:dyDescent="0.25">
      <c r="A5" t="str">
        <f>'29-11-21'!J5</f>
        <v>Enrique</v>
      </c>
      <c r="B5" t="str">
        <f>'29-11-21'!K5</f>
        <v>Romay Castiñeira</v>
      </c>
      <c r="C5" t="str">
        <f>'29-11-21'!L5</f>
        <v>comedor I+D+i</v>
      </c>
      <c r="D5">
        <f>'29-11-21'!M5</f>
        <v>651146505</v>
      </c>
      <c r="E5">
        <f>'29-11-21'!O5</f>
        <v>0</v>
      </c>
      <c r="F5">
        <f>'29-11-21'!C5</f>
        <v>0</v>
      </c>
      <c r="G5" t="str">
        <f>'29-11-21'!D5</f>
        <v>CHOCO A LA PLANCHA</v>
      </c>
      <c r="H5" t="str">
        <f>'29-11-21'!E5</f>
        <v>ARROZ EN BLANCO</v>
      </c>
      <c r="I5" t="str">
        <f>'29-11-21'!F5</f>
        <v>FRUTA</v>
      </c>
      <c r="J5" t="str">
        <f>'29-11-21'!G5</f>
        <v>AGUA</v>
      </c>
      <c r="K5">
        <f>'29-11-21'!O5</f>
        <v>0</v>
      </c>
      <c r="L5">
        <f>'29-11-21'!I5</f>
        <v>14</v>
      </c>
    </row>
    <row r="6" spans="1:12" x14ac:dyDescent="0.25">
      <c r="A6" t="str">
        <f>'29-11-21'!J6</f>
        <v>MIGUEL</v>
      </c>
      <c r="B6" t="str">
        <f>'29-11-21'!K6</f>
        <v>RUIZ GARCIA</v>
      </c>
      <c r="C6" t="str">
        <f>'29-11-21'!L6</f>
        <v>comedor I+D+i</v>
      </c>
      <c r="D6">
        <f>'29-11-21'!M6</f>
        <v>697383812</v>
      </c>
      <c r="E6">
        <f>'29-11-21'!O6</f>
        <v>0</v>
      </c>
      <c r="F6" t="str">
        <f>'29-11-21'!C6</f>
        <v>GRELOS CON COLIFLOR A LA GALLEGA</v>
      </c>
      <c r="G6" t="str">
        <f>'29-11-21'!D6</f>
        <v>BIEN SABE DE PESCADO</v>
      </c>
      <c r="H6" t="str">
        <f>'29-11-21'!E6</f>
        <v>ENSALADA</v>
      </c>
      <c r="I6" t="str">
        <f>'29-11-21'!F6</f>
        <v>FRUTA</v>
      </c>
      <c r="J6" t="str">
        <f>'29-11-21'!G6</f>
        <v>AGUA</v>
      </c>
      <c r="K6">
        <f>'29-11-21'!O6</f>
        <v>0</v>
      </c>
      <c r="L6">
        <f>'29-11-21'!I6</f>
        <v>2</v>
      </c>
    </row>
    <row r="7" spans="1:12" x14ac:dyDescent="0.25">
      <c r="A7" t="str">
        <f>'29-11-21'!J7</f>
        <v>Francisco</v>
      </c>
      <c r="B7" t="str">
        <f>'29-11-21'!K7</f>
        <v>Fariña Fernández</v>
      </c>
      <c r="C7" t="str">
        <f>'29-11-21'!L7</f>
        <v>MAXWELL</v>
      </c>
      <c r="D7">
        <f>'29-11-21'!M7</f>
        <v>0</v>
      </c>
      <c r="E7">
        <f>'29-11-21'!O7</f>
        <v>0</v>
      </c>
      <c r="F7" t="str">
        <f>'29-11-21'!C7</f>
        <v>GRELOS CON COLIFLOR A LA GALLEGA</v>
      </c>
      <c r="G7" t="str">
        <f>'29-11-21'!D7</f>
        <v>CHOCO A LA PLANCHA</v>
      </c>
      <c r="H7" t="str">
        <f>'29-11-21'!E7</f>
        <v>MENESTRA DE VERDURAS</v>
      </c>
      <c r="I7" t="str">
        <f>'29-11-21'!F7</f>
        <v>FRUTA</v>
      </c>
      <c r="J7" t="str">
        <f>'29-11-21'!G7</f>
        <v>AGUA</v>
      </c>
      <c r="K7">
        <f>'29-11-21'!O7</f>
        <v>0</v>
      </c>
      <c r="L7">
        <f>'29-11-21'!I7</f>
        <v>26</v>
      </c>
    </row>
    <row r="8" spans="1:12" x14ac:dyDescent="0.25">
      <c r="A8" t="str">
        <f>'29-11-21'!J8</f>
        <v>Salvador</v>
      </c>
      <c r="B8" t="str">
        <f>'29-11-21'!K8</f>
        <v>Mora García</v>
      </c>
      <c r="C8" t="str">
        <f>'29-11-21'!L8</f>
        <v>comedor Rocha</v>
      </c>
      <c r="D8">
        <f>'29-11-21'!M8</f>
        <v>635593956</v>
      </c>
      <c r="E8">
        <f>'29-11-21'!O8</f>
        <v>0</v>
      </c>
      <c r="F8" t="str">
        <f>'29-11-21'!C8</f>
        <v>GRELOS CON COLIFLOR A LA GALLEGA</v>
      </c>
      <c r="G8" t="str">
        <f>'29-11-21'!D8</f>
        <v>CHOCO A LA PLANCHA</v>
      </c>
      <c r="H8" t="str">
        <f>'29-11-21'!E8</f>
        <v>PATATAS FRITAS</v>
      </c>
      <c r="I8" t="str">
        <f>'29-11-21'!F8</f>
        <v>TARTA DE QUESO CASERA</v>
      </c>
      <c r="J8" t="str">
        <f>'29-11-21'!G8</f>
        <v>AGUA</v>
      </c>
      <c r="K8">
        <f>'29-11-21'!O8</f>
        <v>0</v>
      </c>
      <c r="L8">
        <f>'29-11-21'!I8</f>
        <v>59</v>
      </c>
    </row>
    <row r="9" spans="1:12" x14ac:dyDescent="0.25">
      <c r="A9" t="str">
        <f>'29-11-21'!J9</f>
        <v>MIGUEL ANGEL</v>
      </c>
      <c r="B9" t="str">
        <f>'29-11-21'!K9</f>
        <v>GARCIA RODRIGUEZ</v>
      </c>
      <c r="C9" t="str">
        <f>'29-11-21'!L9</f>
        <v>comedor I+D+i</v>
      </c>
      <c r="D9">
        <f>'29-11-21'!M9</f>
        <v>605781926</v>
      </c>
      <c r="E9">
        <f>'29-11-21'!O9</f>
        <v>0</v>
      </c>
      <c r="F9" t="str">
        <f>'29-11-21'!C9</f>
        <v>SOPA DE PESCADO</v>
      </c>
      <c r="G9" t="str">
        <f>'29-11-21'!D9</f>
        <v>FILETE DE TERNERA</v>
      </c>
      <c r="H9" t="str">
        <f>'29-11-21'!E9</f>
        <v>ENSALADA</v>
      </c>
      <c r="I9" t="str">
        <f>'29-11-21'!F9</f>
        <v>YOGURT</v>
      </c>
      <c r="J9" t="str">
        <f>'29-11-21'!G9</f>
        <v>AGUA</v>
      </c>
      <c r="K9">
        <f>'29-11-21'!O9</f>
        <v>0</v>
      </c>
      <c r="L9">
        <f>'29-11-21'!I9</f>
        <v>257</v>
      </c>
    </row>
    <row r="10" spans="1:12" x14ac:dyDescent="0.25">
      <c r="A10" t="str">
        <f>'29-11-21'!J10</f>
        <v>Maura</v>
      </c>
      <c r="B10" t="str">
        <f>'29-11-21'!K10</f>
        <v>Outeiral García</v>
      </c>
      <c r="C10" t="str">
        <f>'29-11-21'!L10</f>
        <v>comedor Rocha</v>
      </c>
      <c r="D10">
        <f>'29-11-21'!M10</f>
        <v>609803295</v>
      </c>
      <c r="E10">
        <f>'29-11-21'!O10</f>
        <v>0</v>
      </c>
      <c r="F10" t="str">
        <f>'29-11-21'!D10</f>
        <v>CHOCO A LA PLANCHA</v>
      </c>
      <c r="G10" t="str">
        <f>'29-11-21'!E10</f>
        <v>PATATAS COCIDAS</v>
      </c>
      <c r="H10" t="str">
        <f>'29-11-21'!F10</f>
        <v>TARTA DE QUESO CASERA</v>
      </c>
      <c r="I10" t="str">
        <f>'29-11-21'!G10</f>
        <v>AGUA</v>
      </c>
      <c r="J10">
        <f>'29-11-21'!H10</f>
        <v>0</v>
      </c>
      <c r="K10">
        <f>'29-11-21'!O10</f>
        <v>0</v>
      </c>
      <c r="L10">
        <f>'29-11-21'!I10</f>
        <v>0</v>
      </c>
    </row>
    <row r="11" spans="1:12" x14ac:dyDescent="0.25">
      <c r="A11" t="str">
        <f>'29-11-21'!J11</f>
        <v>Antom</v>
      </c>
      <c r="B11" t="str">
        <f>'29-11-21'!K11</f>
        <v>Meilán García</v>
      </c>
      <c r="C11" t="str">
        <f>'29-11-21'!L11</f>
        <v>comedor Rocha</v>
      </c>
      <c r="D11">
        <f>'29-11-21'!M11</f>
        <v>0</v>
      </c>
      <c r="E11">
        <f>'29-11-21'!O11</f>
        <v>0</v>
      </c>
      <c r="F11" t="str">
        <f>'29-11-21'!D11</f>
        <v>COSTILLA ASADA</v>
      </c>
      <c r="G11" t="str">
        <f>'29-11-21'!E11</f>
        <v>ARROZ EN BLANCO</v>
      </c>
      <c r="H11" t="str">
        <f>'29-11-21'!F11</f>
        <v>FRUTA</v>
      </c>
      <c r="I11" t="str">
        <f>'29-11-21'!G11</f>
        <v>AGUA</v>
      </c>
      <c r="J11">
        <f>'29-11-21'!H11</f>
        <v>0</v>
      </c>
      <c r="K11">
        <f>'29-11-21'!O11</f>
        <v>0</v>
      </c>
      <c r="L11">
        <f>'29-11-21'!I11</f>
        <v>71</v>
      </c>
    </row>
    <row r="12" spans="1:12" x14ac:dyDescent="0.25">
      <c r="A12" t="str">
        <f>'29-11-21'!J12</f>
        <v>Daniel Juan</v>
      </c>
      <c r="B12" t="str">
        <f>'29-11-21'!K12</f>
        <v>Dios Garcia</v>
      </c>
      <c r="C12" t="str">
        <f>'29-11-21'!L12</f>
        <v>comedor I+D+i</v>
      </c>
      <c r="D12">
        <f>'29-11-21'!M12</f>
        <v>651614430</v>
      </c>
      <c r="E12" t="str">
        <f>'29-11-21'!O12</f>
        <v>Salmón, bibalvos</v>
      </c>
      <c r="F12" t="str">
        <f>'29-11-21'!C12</f>
        <v>GRELOS CON COLIFLOR A LA GALLEGA</v>
      </c>
      <c r="G12" t="str">
        <f>'29-11-21'!D12</f>
        <v>FILETE DE TERNERA</v>
      </c>
      <c r="H12" t="str">
        <f>'29-11-21'!E12</f>
        <v>PATATAS FRITAS</v>
      </c>
      <c r="I12" t="str">
        <f>'29-11-21'!F12</f>
        <v>FRUTA</v>
      </c>
      <c r="J12" t="str">
        <f>'29-11-21'!G12</f>
        <v>AGUA</v>
      </c>
      <c r="K12" t="str">
        <f>'29-11-21'!O12</f>
        <v>Salmón, bibalvos</v>
      </c>
      <c r="L12">
        <f>'29-11-21'!I12</f>
        <v>205</v>
      </c>
    </row>
    <row r="13" spans="1:12" x14ac:dyDescent="0.25">
      <c r="A13" t="str">
        <f>'29-11-21'!J13</f>
        <v>IVAN</v>
      </c>
      <c r="B13" t="str">
        <f>'29-11-21'!K13</f>
        <v>BOTANA GARCIA</v>
      </c>
      <c r="C13" t="str">
        <f>'29-11-21'!L13</f>
        <v>comedor I+D+i</v>
      </c>
      <c r="D13">
        <f>'29-11-21'!M13</f>
        <v>679150587</v>
      </c>
      <c r="E13">
        <f>'29-11-21'!O13</f>
        <v>0</v>
      </c>
      <c r="F13" t="str">
        <f>'29-11-21'!C13</f>
        <v>GRELOS CON COLIFLOR A LA GALLEGA</v>
      </c>
      <c r="G13" t="str">
        <f>'29-11-21'!D13</f>
        <v>CHOCO A LA PLANCHA</v>
      </c>
      <c r="H13" t="str">
        <f>'29-11-21'!E13</f>
        <v>ENSALADA</v>
      </c>
      <c r="I13" t="str">
        <f>'29-11-21'!F13</f>
        <v>FRUTA</v>
      </c>
      <c r="J13" t="str">
        <f>'29-11-21'!G13</f>
        <v>AGUA</v>
      </c>
      <c r="K13">
        <f>'29-11-21'!O13</f>
        <v>0</v>
      </c>
      <c r="L13">
        <f>'29-11-21'!I13</f>
        <v>229</v>
      </c>
    </row>
    <row r="14" spans="1:12" x14ac:dyDescent="0.25">
      <c r="A14" t="str">
        <f>'29-11-21'!J14</f>
        <v>Juan</v>
      </c>
      <c r="B14" t="str">
        <f>'29-11-21'!K14</f>
        <v>Lado Veiga</v>
      </c>
      <c r="C14" t="str">
        <f>'29-11-21'!L14</f>
        <v>comedor Comercial</v>
      </c>
      <c r="D14">
        <f>'29-11-21'!M14</f>
        <v>607845276</v>
      </c>
      <c r="E14">
        <f>'29-11-21'!O14</f>
        <v>0</v>
      </c>
      <c r="F14" t="str">
        <f>'29-11-21'!C14</f>
        <v>SOPA DE PESCADO</v>
      </c>
      <c r="G14" t="str">
        <f>'29-11-21'!D14</f>
        <v>BIEN SABE DE PESCADO</v>
      </c>
      <c r="H14">
        <f>'29-11-21'!E14</f>
        <v>0</v>
      </c>
      <c r="I14" t="str">
        <f>'29-11-21'!F14</f>
        <v>YOGURT</v>
      </c>
      <c r="J14" t="str">
        <f>'29-11-21'!G14</f>
        <v>AGUA</v>
      </c>
      <c r="K14">
        <f>'29-11-21'!O14</f>
        <v>0</v>
      </c>
      <c r="L14">
        <f>'29-11-21'!I14</f>
        <v>16</v>
      </c>
    </row>
    <row r="15" spans="1:12" x14ac:dyDescent="0.25">
      <c r="A15" t="str">
        <f>'29-11-21'!J15</f>
        <v>LUIS MIGUEL</v>
      </c>
      <c r="B15" t="str">
        <f>'29-11-21'!K15</f>
        <v>GRELA LOPEZ</v>
      </c>
      <c r="C15" t="str">
        <f>'29-11-21'!L15</f>
        <v>comedor Rocha</v>
      </c>
      <c r="D15">
        <f>'29-11-21'!M15</f>
        <v>606937440</v>
      </c>
      <c r="E15">
        <f>'29-11-21'!O15</f>
        <v>0</v>
      </c>
      <c r="F15" t="str">
        <f>'29-11-21'!C15</f>
        <v>GRELOS CON COLIFLOR A LA GALLEGA</v>
      </c>
      <c r="G15" t="str">
        <f>'29-11-21'!D15</f>
        <v>CHOCO A LA PLANCHA</v>
      </c>
      <c r="H15" t="str">
        <f>'29-11-21'!E15</f>
        <v>ARROZ EN BLANCO</v>
      </c>
      <c r="I15" t="str">
        <f>'29-11-21'!F15</f>
        <v>YOGURT</v>
      </c>
      <c r="J15" t="str">
        <f>'29-11-21'!G15</f>
        <v>AGUA</v>
      </c>
      <c r="K15">
        <f>'29-11-21'!O15</f>
        <v>0</v>
      </c>
      <c r="L15">
        <f>'29-11-21'!I15</f>
        <v>196</v>
      </c>
    </row>
    <row r="16" spans="1:12" x14ac:dyDescent="0.25">
      <c r="A16" t="str">
        <f>'29-11-21'!J16</f>
        <v>Gabriel</v>
      </c>
      <c r="B16" t="str">
        <f>'29-11-21'!K16</f>
        <v>Viqueira Miranda</v>
      </c>
      <c r="C16" t="str">
        <f>'29-11-21'!L16</f>
        <v>comedor Rocha</v>
      </c>
      <c r="D16">
        <f>'29-11-21'!M16</f>
        <v>618109476</v>
      </c>
      <c r="E16">
        <f>'29-11-21'!O16</f>
        <v>0</v>
      </c>
      <c r="F16">
        <f>'29-11-21'!C16</f>
        <v>0</v>
      </c>
      <c r="G16" t="str">
        <f>'29-11-21'!D16</f>
        <v>COSTILLA ASADA</v>
      </c>
      <c r="H16" t="str">
        <f>'29-11-21'!E16</f>
        <v>MENESTRA DE VERDURAS</v>
      </c>
      <c r="I16" t="str">
        <f>'29-11-21'!F16</f>
        <v>FRUTA</v>
      </c>
      <c r="J16" t="str">
        <f>'29-11-21'!G16</f>
        <v>AGUA</v>
      </c>
      <c r="K16">
        <f>'29-11-21'!O16</f>
        <v>0</v>
      </c>
      <c r="L16">
        <f>'29-11-21'!I16</f>
        <v>53</v>
      </c>
    </row>
    <row r="17" spans="1:12" x14ac:dyDescent="0.25">
      <c r="A17" t="str">
        <f>'29-11-21'!J17</f>
        <v>Enrique</v>
      </c>
      <c r="B17" t="str">
        <f>'29-11-21'!K17</f>
        <v>Iglesias Gonzalez</v>
      </c>
      <c r="C17" t="str">
        <f>'29-11-21'!L17</f>
        <v>comedor Comercial</v>
      </c>
      <c r="D17">
        <f>'29-11-21'!M17</f>
        <v>0</v>
      </c>
      <c r="E17">
        <f>'29-11-21'!O17</f>
        <v>0</v>
      </c>
      <c r="F17" t="str">
        <f>'29-11-21'!C17</f>
        <v>EXPRESS</v>
      </c>
      <c r="G17" t="str">
        <f>'29-11-21'!D17</f>
        <v>LASAÑA</v>
      </c>
      <c r="H17">
        <f>'29-11-21'!E17</f>
        <v>0</v>
      </c>
      <c r="I17" t="str">
        <f>'29-11-21'!F17</f>
        <v>FRUTA</v>
      </c>
      <c r="J17" t="str">
        <f>'29-11-21'!G17</f>
        <v>AGUA</v>
      </c>
      <c r="K17">
        <f>'29-11-21'!O17</f>
        <v>0</v>
      </c>
      <c r="L17">
        <f>'29-11-21'!I17</f>
        <v>32</v>
      </c>
    </row>
    <row r="18" spans="1:12" x14ac:dyDescent="0.25">
      <c r="A18" t="str">
        <f>'29-11-21'!J18</f>
        <v>Nicolás</v>
      </c>
      <c r="B18" t="str">
        <f>'29-11-21'!K18</f>
        <v>Viaño Santasmarinas</v>
      </c>
      <c r="C18" t="str">
        <f>'29-11-21'!L18</f>
        <v>comedor I+D+i</v>
      </c>
      <c r="D18">
        <f>'29-11-21'!M18</f>
        <v>686874014</v>
      </c>
      <c r="E18">
        <f>'29-11-21'!O18</f>
        <v>0</v>
      </c>
      <c r="F18" t="str">
        <f>'29-11-21'!C18</f>
        <v>EXPRESS</v>
      </c>
      <c r="G18" t="str">
        <f>'29-11-21'!D18</f>
        <v>LASAÑA</v>
      </c>
      <c r="H18">
        <f>'29-11-21'!E18</f>
        <v>0</v>
      </c>
      <c r="I18" t="str">
        <f>'29-11-21'!F18</f>
        <v>YOGURT</v>
      </c>
      <c r="J18" t="str">
        <f>'29-11-21'!G18</f>
        <v>AGUA</v>
      </c>
      <c r="K18">
        <f>'29-11-21'!O18</f>
        <v>0</v>
      </c>
      <c r="L18">
        <f>'29-11-21'!I18</f>
        <v>24</v>
      </c>
    </row>
    <row r="19" spans="1:12" x14ac:dyDescent="0.25">
      <c r="A19" t="str">
        <f>'29-11-21'!J19</f>
        <v>Javier</v>
      </c>
      <c r="B19" t="str">
        <f>'29-11-21'!K19</f>
        <v>Gallego Fernández</v>
      </c>
      <c r="C19" t="str">
        <f>'29-11-21'!L19</f>
        <v>comedor I+D+i</v>
      </c>
      <c r="D19">
        <f>'29-11-21'!M19</f>
        <v>629908936</v>
      </c>
      <c r="E19">
        <f>'29-11-21'!O19</f>
        <v>0</v>
      </c>
      <c r="F19" t="str">
        <f>'29-11-21'!C19</f>
        <v>EXPRESS</v>
      </c>
      <c r="G19" t="str">
        <f>'29-11-21'!D19</f>
        <v>LASAÑA</v>
      </c>
      <c r="H19">
        <f>'29-11-21'!E19</f>
        <v>0</v>
      </c>
      <c r="I19" t="str">
        <f>'29-11-21'!F19</f>
        <v>FRUTA</v>
      </c>
      <c r="J19" t="str">
        <f>'29-11-21'!G19</f>
        <v>AGUA</v>
      </c>
      <c r="K19">
        <f>'29-11-21'!O19</f>
        <v>0</v>
      </c>
      <c r="L19">
        <f>'29-11-21'!I19</f>
        <v>0</v>
      </c>
    </row>
    <row r="20" spans="1:12" x14ac:dyDescent="0.25">
      <c r="A20" t="str">
        <f>'29-11-21'!J20</f>
        <v>Paloma</v>
      </c>
      <c r="B20" t="str">
        <f>'29-11-21'!K20</f>
        <v>Bescansa Rodriguez</v>
      </c>
      <c r="C20" t="str">
        <f>'29-11-21'!L20</f>
        <v>comedor Comercial</v>
      </c>
      <c r="D20">
        <f>'29-11-21'!M20</f>
        <v>678364729</v>
      </c>
      <c r="E20">
        <f>'29-11-21'!O20</f>
        <v>0</v>
      </c>
      <c r="F20" t="str">
        <f>'29-11-21'!C20</f>
        <v>EXPRESS</v>
      </c>
      <c r="G20" t="str">
        <f>'29-11-21'!D20</f>
        <v>LASAÑA</v>
      </c>
      <c r="H20" t="str">
        <f>'29-11-21'!E20</f>
        <v>MENESTRA DE VERDURAS</v>
      </c>
      <c r="I20" t="str">
        <f>'29-11-21'!F20</f>
        <v>FRUTA</v>
      </c>
      <c r="J20" t="str">
        <f>'29-11-21'!G20</f>
        <v>AGUA</v>
      </c>
      <c r="K20">
        <f>'29-11-21'!O20</f>
        <v>0</v>
      </c>
      <c r="L20">
        <f>'29-11-21'!I20</f>
        <v>0</v>
      </c>
    </row>
    <row r="21" spans="1:12" x14ac:dyDescent="0.25">
      <c r="A21" t="e">
        <f>'29-11-21'!J21</f>
        <v>#N/A</v>
      </c>
      <c r="B21" t="e">
        <f>'29-11-21'!K21</f>
        <v>#N/A</v>
      </c>
      <c r="C21" t="e">
        <f>'29-11-21'!L21</f>
        <v>#N/A</v>
      </c>
      <c r="D21" t="e">
        <f>'29-11-21'!M21</f>
        <v>#N/A</v>
      </c>
      <c r="E21" t="e">
        <f>'29-11-21'!O21</f>
        <v>#N/A</v>
      </c>
      <c r="F21">
        <f>'29-11-21'!C21</f>
        <v>0</v>
      </c>
      <c r="G21">
        <f>'29-11-21'!D21</f>
        <v>0</v>
      </c>
      <c r="H21">
        <f>'29-11-21'!E21</f>
        <v>0</v>
      </c>
      <c r="I21">
        <f>'29-11-21'!F21</f>
        <v>0</v>
      </c>
      <c r="J21">
        <f>'29-11-21'!G21</f>
        <v>0</v>
      </c>
      <c r="K21" t="e">
        <f>'29-11-21'!O21</f>
        <v>#N/A</v>
      </c>
      <c r="L21" t="e">
        <f>'29-11-21'!I21</f>
        <v>#N/A</v>
      </c>
    </row>
    <row r="22" spans="1:12" x14ac:dyDescent="0.25">
      <c r="A22" t="e">
        <f>'29-11-21'!J22</f>
        <v>#N/A</v>
      </c>
      <c r="B22" t="e">
        <f>'29-11-21'!K22</f>
        <v>#N/A</v>
      </c>
      <c r="C22" t="e">
        <f>'29-11-21'!L22</f>
        <v>#N/A</v>
      </c>
      <c r="D22" t="e">
        <f>'29-11-21'!M22</f>
        <v>#N/A</v>
      </c>
      <c r="E22" t="e">
        <f>'29-11-21'!O22</f>
        <v>#N/A</v>
      </c>
      <c r="F22">
        <f>'29-11-21'!C22</f>
        <v>0</v>
      </c>
      <c r="G22">
        <f>'29-11-21'!D22</f>
        <v>0</v>
      </c>
      <c r="H22">
        <f>'29-11-21'!E22</f>
        <v>0</v>
      </c>
      <c r="I22">
        <f>'29-11-21'!F22</f>
        <v>0</v>
      </c>
      <c r="J22">
        <f>'29-11-21'!G22</f>
        <v>0</v>
      </c>
      <c r="K22" t="e">
        <f>'29-11-21'!O22</f>
        <v>#N/A</v>
      </c>
      <c r="L22" t="e">
        <f>'29-11-21'!I22</f>
        <v>#N/A</v>
      </c>
    </row>
    <row r="23" spans="1:12" x14ac:dyDescent="0.25">
      <c r="A23" t="e">
        <f>'29-11-21'!J23</f>
        <v>#N/A</v>
      </c>
      <c r="B23" t="e">
        <f>'29-11-21'!K23</f>
        <v>#N/A</v>
      </c>
      <c r="C23" t="e">
        <f>'29-11-21'!L23</f>
        <v>#N/A</v>
      </c>
      <c r="D23" t="e">
        <f>'29-11-21'!M23</f>
        <v>#N/A</v>
      </c>
      <c r="E23" t="e">
        <f>'29-11-21'!O23</f>
        <v>#N/A</v>
      </c>
      <c r="F23">
        <f>'29-11-21'!C23</f>
        <v>0</v>
      </c>
      <c r="G23">
        <f>'29-11-21'!D23</f>
        <v>0</v>
      </c>
      <c r="H23">
        <f>'29-11-21'!E23</f>
        <v>0</v>
      </c>
      <c r="I23">
        <f>'29-11-21'!F23</f>
        <v>0</v>
      </c>
      <c r="J23">
        <f>'29-11-21'!G23</f>
        <v>0</v>
      </c>
      <c r="K23" t="e">
        <f>'29-11-21'!O23</f>
        <v>#N/A</v>
      </c>
      <c r="L23" t="e">
        <f>'29-11-21'!I23</f>
        <v>#N/A</v>
      </c>
    </row>
    <row r="24" spans="1:12" x14ac:dyDescent="0.25">
      <c r="A24" t="e">
        <f>'29-11-21'!J24</f>
        <v>#N/A</v>
      </c>
      <c r="B24" t="e">
        <f>'29-11-21'!K24</f>
        <v>#N/A</v>
      </c>
      <c r="C24" t="e">
        <f>'29-11-21'!L24</f>
        <v>#N/A</v>
      </c>
      <c r="D24" t="e">
        <f>'29-11-21'!M24</f>
        <v>#N/A</v>
      </c>
      <c r="E24" t="e">
        <f>'29-11-21'!O24</f>
        <v>#N/A</v>
      </c>
      <c r="F24">
        <f>'29-11-21'!C24</f>
        <v>0</v>
      </c>
      <c r="G24">
        <f>'29-11-21'!D24</f>
        <v>0</v>
      </c>
      <c r="H24">
        <f>'29-11-21'!E24</f>
        <v>0</v>
      </c>
      <c r="I24">
        <f>'29-11-21'!F24</f>
        <v>0</v>
      </c>
      <c r="J24">
        <f>'29-11-21'!G24</f>
        <v>0</v>
      </c>
      <c r="K24" t="e">
        <f>'29-11-21'!O24</f>
        <v>#N/A</v>
      </c>
      <c r="L24" t="e">
        <f>'29-11-21'!I24</f>
        <v>#N/A</v>
      </c>
    </row>
    <row r="25" spans="1:12" x14ac:dyDescent="0.25">
      <c r="A25" t="e">
        <f>'29-11-21'!J25</f>
        <v>#N/A</v>
      </c>
      <c r="B25" t="e">
        <f>'29-11-21'!K25</f>
        <v>#N/A</v>
      </c>
      <c r="C25" t="e">
        <f>'29-11-21'!L25</f>
        <v>#N/A</v>
      </c>
      <c r="D25" t="e">
        <f>'29-11-21'!M25</f>
        <v>#N/A</v>
      </c>
      <c r="E25" t="e">
        <f>'29-11-21'!O25</f>
        <v>#N/A</v>
      </c>
      <c r="F25">
        <f>'29-11-21'!C25</f>
        <v>0</v>
      </c>
      <c r="G25">
        <f>'29-11-21'!D25</f>
        <v>0</v>
      </c>
      <c r="H25">
        <f>'29-11-21'!E25</f>
        <v>0</v>
      </c>
      <c r="I25">
        <f>'29-11-21'!G25</f>
        <v>0</v>
      </c>
      <c r="J25">
        <f>'29-11-21'!G25</f>
        <v>0</v>
      </c>
      <c r="K25" t="e">
        <f>'29-11-21'!O25</f>
        <v>#N/A</v>
      </c>
      <c r="L25" t="e">
        <f>'29-11-21'!I25</f>
        <v>#N/A</v>
      </c>
    </row>
    <row r="26" spans="1:12" x14ac:dyDescent="0.25">
      <c r="A26" t="e">
        <f>'29-11-21'!J26</f>
        <v>#N/A</v>
      </c>
      <c r="B26" t="e">
        <f>'29-11-21'!K26</f>
        <v>#N/A</v>
      </c>
      <c r="C26" t="e">
        <f>'29-11-21'!L26</f>
        <v>#N/A</v>
      </c>
      <c r="D26" t="e">
        <f>'29-11-21'!M26</f>
        <v>#N/A</v>
      </c>
      <c r="E26" t="e">
        <f>'29-11-21'!O26</f>
        <v>#N/A</v>
      </c>
      <c r="F26">
        <f>'29-11-21'!C26</f>
        <v>0</v>
      </c>
      <c r="G26">
        <f>'29-11-21'!D26</f>
        <v>0</v>
      </c>
      <c r="H26">
        <f>'29-11-21'!E26</f>
        <v>0</v>
      </c>
      <c r="I26">
        <f>'29-11-21'!G26</f>
        <v>0</v>
      </c>
      <c r="J26">
        <f>'29-11-21'!G26</f>
        <v>0</v>
      </c>
      <c r="K26" t="e">
        <f>'29-11-21'!O26</f>
        <v>#N/A</v>
      </c>
      <c r="L26" t="e">
        <f>'29-11-21'!I26</f>
        <v>#N/A</v>
      </c>
    </row>
    <row r="27" spans="1:12" x14ac:dyDescent="0.25">
      <c r="A27" t="e">
        <f>'29-11-21'!J27</f>
        <v>#N/A</v>
      </c>
      <c r="B27" t="e">
        <f>'29-11-21'!K27</f>
        <v>#N/A</v>
      </c>
      <c r="C27" t="e">
        <f>'29-11-21'!L27</f>
        <v>#N/A</v>
      </c>
      <c r="D27" t="e">
        <f>'29-11-21'!M27</f>
        <v>#N/A</v>
      </c>
      <c r="E27" t="e">
        <f>'29-11-21'!O27</f>
        <v>#N/A</v>
      </c>
      <c r="F27">
        <f>'29-11-21'!C27</f>
        <v>0</v>
      </c>
      <c r="G27">
        <f>'29-11-21'!D27</f>
        <v>0</v>
      </c>
      <c r="H27">
        <f>'29-11-21'!E27</f>
        <v>0</v>
      </c>
      <c r="I27">
        <f>'29-11-21'!G27</f>
        <v>0</v>
      </c>
      <c r="J27">
        <f>'29-11-21'!G27</f>
        <v>0</v>
      </c>
      <c r="K27" t="e">
        <f>'29-11-21'!O27</f>
        <v>#N/A</v>
      </c>
      <c r="L27" t="e">
        <f>'29-11-21'!I27</f>
        <v>#N/A</v>
      </c>
    </row>
    <row r="28" spans="1:12" x14ac:dyDescent="0.25">
      <c r="A28" t="e">
        <f>'29-11-21'!J28</f>
        <v>#N/A</v>
      </c>
      <c r="B28" t="e">
        <f>'29-11-21'!K28</f>
        <v>#N/A</v>
      </c>
      <c r="C28" t="e">
        <f>'29-11-21'!L28</f>
        <v>#N/A</v>
      </c>
      <c r="D28" t="e">
        <f>'29-11-21'!M28</f>
        <v>#N/A</v>
      </c>
      <c r="E28" t="e">
        <f>'29-11-21'!O28</f>
        <v>#N/A</v>
      </c>
      <c r="F28">
        <f>'29-11-21'!C28</f>
        <v>0</v>
      </c>
      <c r="G28">
        <f>'29-11-21'!D28</f>
        <v>0</v>
      </c>
      <c r="H28">
        <f>'29-11-21'!E28</f>
        <v>0</v>
      </c>
      <c r="I28">
        <f>'29-11-21'!G28</f>
        <v>0</v>
      </c>
      <c r="J28">
        <f>'29-11-21'!G28</f>
        <v>0</v>
      </c>
      <c r="K28" t="e">
        <f>'29-11-21'!O28</f>
        <v>#N/A</v>
      </c>
      <c r="L28" t="e">
        <f>'29-11-21'!I28</f>
        <v>#N/A</v>
      </c>
    </row>
    <row r="29" spans="1:12" x14ac:dyDescent="0.25">
      <c r="A29" t="e">
        <f>'29-11-21'!J29</f>
        <v>#N/A</v>
      </c>
      <c r="B29" t="e">
        <f>'29-11-21'!K29</f>
        <v>#N/A</v>
      </c>
      <c r="C29" t="e">
        <f>'29-11-21'!L29</f>
        <v>#N/A</v>
      </c>
      <c r="D29" t="e">
        <f>'29-11-21'!M29</f>
        <v>#N/A</v>
      </c>
      <c r="E29" t="e">
        <f>'29-11-21'!O29</f>
        <v>#N/A</v>
      </c>
      <c r="F29">
        <f>'29-11-21'!C29</f>
        <v>0</v>
      </c>
      <c r="G29">
        <f>'29-11-21'!D29</f>
        <v>0</v>
      </c>
      <c r="H29">
        <f>'29-11-21'!E29</f>
        <v>0</v>
      </c>
      <c r="I29">
        <f>'29-11-21'!G29</f>
        <v>0</v>
      </c>
      <c r="J29">
        <f>'29-11-21'!G29</f>
        <v>0</v>
      </c>
      <c r="K29" t="e">
        <f>'29-11-21'!O29</f>
        <v>#N/A</v>
      </c>
      <c r="L29" t="e">
        <f>'29-11-21'!I29</f>
        <v>#N/A</v>
      </c>
    </row>
    <row r="30" spans="1:12" x14ac:dyDescent="0.25">
      <c r="A30" t="e">
        <f>'29-11-21'!J30</f>
        <v>#N/A</v>
      </c>
      <c r="B30" t="e">
        <f>'29-11-21'!K30</f>
        <v>#N/A</v>
      </c>
      <c r="C30" t="e">
        <f>'29-11-21'!L30</f>
        <v>#N/A</v>
      </c>
      <c r="D30" t="e">
        <f>'29-11-21'!M30</f>
        <v>#N/A</v>
      </c>
      <c r="E30" t="e">
        <f>'29-11-21'!O30</f>
        <v>#N/A</v>
      </c>
      <c r="F30">
        <f>'29-11-21'!C30</f>
        <v>0</v>
      </c>
      <c r="G30">
        <f>'29-11-21'!D30</f>
        <v>0</v>
      </c>
      <c r="H30">
        <f>'29-11-21'!E30</f>
        <v>0</v>
      </c>
      <c r="I30">
        <f>'29-11-21'!G30</f>
        <v>0</v>
      </c>
      <c r="J30">
        <f>'29-11-21'!G30</f>
        <v>0</v>
      </c>
      <c r="K30" t="e">
        <f>'29-11-21'!O30</f>
        <v>#N/A</v>
      </c>
      <c r="L30" t="e">
        <f>'29-11-21'!I30</f>
        <v>#N/A</v>
      </c>
    </row>
    <row r="31" spans="1:12" x14ac:dyDescent="0.25">
      <c r="A31" t="e">
        <f>'29-11-21'!J31</f>
        <v>#N/A</v>
      </c>
      <c r="B31" t="e">
        <f>'29-11-21'!K31</f>
        <v>#N/A</v>
      </c>
      <c r="C31" t="e">
        <f>'29-11-21'!L31</f>
        <v>#N/A</v>
      </c>
      <c r="D31" t="e">
        <f>'29-11-21'!M31</f>
        <v>#N/A</v>
      </c>
      <c r="E31" t="e">
        <f>'29-11-21'!O31</f>
        <v>#N/A</v>
      </c>
      <c r="F31">
        <f>'29-11-21'!C31</f>
        <v>0</v>
      </c>
      <c r="G31">
        <f>'29-11-21'!D31</f>
        <v>0</v>
      </c>
      <c r="H31">
        <f>'29-11-21'!E31</f>
        <v>0</v>
      </c>
      <c r="I31">
        <f>'29-11-21'!G31</f>
        <v>0</v>
      </c>
      <c r="J31">
        <f>'29-11-21'!G31</f>
        <v>0</v>
      </c>
      <c r="K31" t="e">
        <f>'29-11-21'!O31</f>
        <v>#N/A</v>
      </c>
      <c r="L31" t="e">
        <f>'29-11-21'!I31</f>
        <v>#N/A</v>
      </c>
    </row>
    <row r="32" spans="1:12" x14ac:dyDescent="0.25">
      <c r="A32" t="e">
        <f>'29-11-21'!J32</f>
        <v>#N/A</v>
      </c>
      <c r="B32" t="e">
        <f>'29-11-21'!K32</f>
        <v>#N/A</v>
      </c>
      <c r="C32" t="e">
        <f>'29-11-21'!L32</f>
        <v>#N/A</v>
      </c>
      <c r="D32" t="e">
        <f>'29-11-21'!M32</f>
        <v>#N/A</v>
      </c>
      <c r="E32" t="e">
        <f>'29-11-21'!O32</f>
        <v>#N/A</v>
      </c>
      <c r="F32">
        <f>'29-11-21'!C32</f>
        <v>0</v>
      </c>
      <c r="G32">
        <f>'29-11-21'!D32</f>
        <v>0</v>
      </c>
      <c r="H32">
        <f>'29-11-21'!E32</f>
        <v>0</v>
      </c>
      <c r="I32">
        <f>'29-11-21'!G32</f>
        <v>0</v>
      </c>
      <c r="J32">
        <f>'29-11-21'!G32</f>
        <v>0</v>
      </c>
      <c r="K32" t="e">
        <f>'29-11-21'!O32</f>
        <v>#N/A</v>
      </c>
      <c r="L32" t="e">
        <f>'29-11-21'!I32</f>
        <v>#N/A</v>
      </c>
    </row>
    <row r="33" spans="1:12" x14ac:dyDescent="0.25">
      <c r="A33" t="e">
        <f>'29-11-21'!J33</f>
        <v>#N/A</v>
      </c>
      <c r="B33" t="e">
        <f>'29-11-21'!K33</f>
        <v>#N/A</v>
      </c>
      <c r="C33" t="e">
        <f>'29-11-21'!L33</f>
        <v>#N/A</v>
      </c>
      <c r="D33" t="e">
        <f>'29-11-21'!M33</f>
        <v>#N/A</v>
      </c>
      <c r="E33" t="e">
        <f>'29-11-21'!O33</f>
        <v>#N/A</v>
      </c>
      <c r="F33">
        <f>'29-11-21'!C33</f>
        <v>0</v>
      </c>
      <c r="G33">
        <f>'29-11-21'!D33</f>
        <v>0</v>
      </c>
      <c r="H33">
        <f>'29-11-21'!E33</f>
        <v>0</v>
      </c>
      <c r="I33">
        <f>'29-11-21'!G33</f>
        <v>0</v>
      </c>
      <c r="J33">
        <f>'29-11-21'!G33</f>
        <v>0</v>
      </c>
      <c r="K33" t="e">
        <f>'29-11-21'!O33</f>
        <v>#N/A</v>
      </c>
      <c r="L33" t="e">
        <f>'29-11-21'!I33</f>
        <v>#N/A</v>
      </c>
    </row>
    <row r="34" spans="1:12" x14ac:dyDescent="0.25">
      <c r="A34" t="e">
        <f>'29-11-21'!J34</f>
        <v>#N/A</v>
      </c>
      <c r="B34" t="e">
        <f>'29-11-21'!K34</f>
        <v>#N/A</v>
      </c>
      <c r="C34" t="e">
        <f>'29-11-21'!L34</f>
        <v>#N/A</v>
      </c>
      <c r="D34" t="e">
        <f>'29-11-21'!M34</f>
        <v>#N/A</v>
      </c>
      <c r="E34" t="e">
        <f>'29-11-21'!O34</f>
        <v>#N/A</v>
      </c>
      <c r="F34">
        <f>'29-11-21'!C34</f>
        <v>0</v>
      </c>
      <c r="G34">
        <f>'29-11-21'!D34</f>
        <v>0</v>
      </c>
      <c r="H34">
        <f>'29-11-21'!E34</f>
        <v>0</v>
      </c>
      <c r="I34">
        <f>'29-11-21'!G34</f>
        <v>0</v>
      </c>
      <c r="J34">
        <f>'29-11-21'!G34</f>
        <v>0</v>
      </c>
      <c r="K34" t="e">
        <f>'29-11-21'!O34</f>
        <v>#N/A</v>
      </c>
      <c r="L34" t="e">
        <f>'29-11-21'!I34</f>
        <v>#N/A</v>
      </c>
    </row>
    <row r="35" spans="1:12" x14ac:dyDescent="0.25">
      <c r="A35" t="e">
        <f>'29-11-21'!J35</f>
        <v>#N/A</v>
      </c>
      <c r="B35" t="e">
        <f>'29-11-21'!K35</f>
        <v>#N/A</v>
      </c>
      <c r="C35" t="e">
        <f>'29-11-21'!L35</f>
        <v>#N/A</v>
      </c>
      <c r="D35" t="e">
        <f>'29-11-21'!M35</f>
        <v>#N/A</v>
      </c>
      <c r="E35" t="e">
        <f>'29-11-21'!O35</f>
        <v>#N/A</v>
      </c>
      <c r="F35">
        <f>'29-11-21'!C35</f>
        <v>0</v>
      </c>
      <c r="G35">
        <f>'29-11-21'!D35</f>
        <v>0</v>
      </c>
      <c r="H35">
        <f>'29-11-21'!E35</f>
        <v>0</v>
      </c>
      <c r="I35">
        <f>'29-11-21'!G35</f>
        <v>0</v>
      </c>
      <c r="J35">
        <f>'29-11-21'!G35</f>
        <v>0</v>
      </c>
      <c r="K35" t="e">
        <f>'29-11-21'!O35</f>
        <v>#N/A</v>
      </c>
      <c r="L35" t="e">
        <f>'29-11-21'!I35</f>
        <v>#N/A</v>
      </c>
    </row>
    <row r="36" spans="1:12" x14ac:dyDescent="0.25">
      <c r="A36" t="e">
        <f>'29-11-21'!J36</f>
        <v>#N/A</v>
      </c>
      <c r="B36" t="e">
        <f>'29-11-21'!K36</f>
        <v>#N/A</v>
      </c>
      <c r="C36" t="e">
        <f>'29-11-21'!L36</f>
        <v>#N/A</v>
      </c>
      <c r="D36" t="e">
        <f>'29-11-21'!M36</f>
        <v>#N/A</v>
      </c>
      <c r="E36" t="e">
        <f>'29-11-21'!O36</f>
        <v>#N/A</v>
      </c>
      <c r="F36">
        <f>'29-11-21'!C36</f>
        <v>0</v>
      </c>
      <c r="G36">
        <f>'29-11-21'!D36</f>
        <v>0</v>
      </c>
      <c r="H36">
        <f>'29-11-21'!E36</f>
        <v>0</v>
      </c>
      <c r="I36">
        <f>'29-11-21'!G36</f>
        <v>0</v>
      </c>
      <c r="J36">
        <f>'29-11-21'!G36</f>
        <v>0</v>
      </c>
      <c r="K36" t="e">
        <f>'29-11-21'!O36</f>
        <v>#N/A</v>
      </c>
      <c r="L36" t="e">
        <f>'29-11-21'!I36</f>
        <v>#N/A</v>
      </c>
    </row>
    <row r="37" spans="1:12" x14ac:dyDescent="0.25">
      <c r="A37" t="e">
        <f>'29-11-21'!J37</f>
        <v>#N/A</v>
      </c>
      <c r="B37" t="e">
        <f>'29-11-21'!K37</f>
        <v>#N/A</v>
      </c>
      <c r="C37" t="e">
        <f>'29-11-21'!L37</f>
        <v>#N/A</v>
      </c>
      <c r="D37" t="e">
        <f>'29-11-21'!M37</f>
        <v>#N/A</v>
      </c>
      <c r="E37" t="e">
        <f>'29-11-21'!O37</f>
        <v>#N/A</v>
      </c>
      <c r="F37">
        <f>'29-11-21'!C37</f>
        <v>0</v>
      </c>
      <c r="G37">
        <f>'29-11-21'!D37</f>
        <v>0</v>
      </c>
      <c r="H37">
        <f>'29-11-21'!E37</f>
        <v>0</v>
      </c>
      <c r="I37">
        <f>'29-11-21'!G37</f>
        <v>0</v>
      </c>
      <c r="J37">
        <f>'29-11-21'!G37</f>
        <v>0</v>
      </c>
      <c r="K37" t="e">
        <f>'29-11-21'!O37</f>
        <v>#N/A</v>
      </c>
      <c r="L37" t="e">
        <f>'29-11-21'!I37</f>
        <v>#N/A</v>
      </c>
    </row>
    <row r="38" spans="1:12" x14ac:dyDescent="0.25">
      <c r="A38" t="e">
        <f>'29-11-21'!J38</f>
        <v>#N/A</v>
      </c>
      <c r="B38" t="e">
        <f>'29-11-21'!K38</f>
        <v>#N/A</v>
      </c>
      <c r="C38" t="e">
        <f>'29-11-21'!L38</f>
        <v>#N/A</v>
      </c>
      <c r="D38" t="e">
        <f>'29-11-21'!M38</f>
        <v>#N/A</v>
      </c>
      <c r="E38" t="e">
        <f>'29-11-21'!O38</f>
        <v>#N/A</v>
      </c>
      <c r="F38">
        <f>'29-11-21'!C38</f>
        <v>0</v>
      </c>
      <c r="G38">
        <f>'29-11-21'!D38</f>
        <v>0</v>
      </c>
      <c r="H38">
        <f>'29-11-21'!E38</f>
        <v>0</v>
      </c>
      <c r="I38">
        <f>'29-11-21'!G38</f>
        <v>0</v>
      </c>
      <c r="J38">
        <f>'29-11-21'!G38</f>
        <v>0</v>
      </c>
      <c r="K38" t="e">
        <f>'29-11-21'!O38</f>
        <v>#N/A</v>
      </c>
      <c r="L38" t="e">
        <f>'29-11-21'!I38</f>
        <v>#N/A</v>
      </c>
    </row>
    <row r="39" spans="1:12" x14ac:dyDescent="0.25">
      <c r="A39" t="e">
        <f>'29-11-21'!J39</f>
        <v>#N/A</v>
      </c>
      <c r="B39" t="e">
        <f>'29-11-21'!K39</f>
        <v>#N/A</v>
      </c>
      <c r="C39" t="e">
        <f>'29-11-21'!L39</f>
        <v>#N/A</v>
      </c>
      <c r="D39" t="e">
        <f>'29-11-21'!M39</f>
        <v>#N/A</v>
      </c>
      <c r="E39" t="e">
        <f>'29-11-21'!O39</f>
        <v>#N/A</v>
      </c>
      <c r="F39">
        <f>'29-11-21'!C39</f>
        <v>0</v>
      </c>
      <c r="G39">
        <f>'29-11-21'!D39</f>
        <v>0</v>
      </c>
      <c r="H39">
        <f>'29-11-21'!E39</f>
        <v>0</v>
      </c>
      <c r="I39">
        <f>'29-11-21'!G39</f>
        <v>0</v>
      </c>
      <c r="J39">
        <f>'29-11-21'!G39</f>
        <v>0</v>
      </c>
      <c r="K39" t="e">
        <f>'29-11-21'!O39</f>
        <v>#N/A</v>
      </c>
      <c r="L39" t="e">
        <f>'29-11-21'!I39</f>
        <v>#N/A</v>
      </c>
    </row>
    <row r="40" spans="1:12" x14ac:dyDescent="0.25">
      <c r="A40" t="e">
        <f>'29-11-21'!J40</f>
        <v>#N/A</v>
      </c>
      <c r="B40" t="e">
        <f>'29-11-21'!K40</f>
        <v>#N/A</v>
      </c>
      <c r="C40" t="e">
        <f>'29-11-21'!L40</f>
        <v>#N/A</v>
      </c>
      <c r="D40" t="e">
        <f>'29-11-21'!M40</f>
        <v>#N/A</v>
      </c>
      <c r="E40" t="e">
        <f>'29-11-21'!O40</f>
        <v>#N/A</v>
      </c>
      <c r="F40">
        <f>'29-11-21'!C40</f>
        <v>0</v>
      </c>
      <c r="G40">
        <f>'29-11-21'!D40</f>
        <v>0</v>
      </c>
      <c r="H40">
        <f>'29-11-21'!E40</f>
        <v>0</v>
      </c>
      <c r="I40">
        <f>'29-11-21'!G40</f>
        <v>0</v>
      </c>
      <c r="J40">
        <f>'29-11-21'!G40</f>
        <v>0</v>
      </c>
      <c r="K40" t="e">
        <f>'29-11-21'!O40</f>
        <v>#N/A</v>
      </c>
      <c r="L40" t="e">
        <f>'29-11-21'!I40</f>
        <v>#N/A</v>
      </c>
    </row>
    <row r="41" spans="1:12" x14ac:dyDescent="0.25">
      <c r="A41" t="e">
        <f>'29-11-21'!J41</f>
        <v>#N/A</v>
      </c>
      <c r="B41" t="e">
        <f>'29-11-21'!K41</f>
        <v>#N/A</v>
      </c>
      <c r="C41" t="e">
        <f>'29-11-21'!L41</f>
        <v>#N/A</v>
      </c>
      <c r="D41" t="e">
        <f>'29-11-21'!M41</f>
        <v>#N/A</v>
      </c>
      <c r="E41" t="e">
        <f>'29-11-21'!O41</f>
        <v>#N/A</v>
      </c>
      <c r="F41">
        <f>'29-11-21'!C41</f>
        <v>0</v>
      </c>
      <c r="G41">
        <f>'29-11-21'!D41</f>
        <v>0</v>
      </c>
      <c r="H41">
        <f>'29-11-21'!E41</f>
        <v>0</v>
      </c>
      <c r="I41">
        <f>'29-11-21'!G41</f>
        <v>0</v>
      </c>
      <c r="J41">
        <f>'29-11-21'!G41</f>
        <v>0</v>
      </c>
      <c r="K41" t="e">
        <f>'29-11-21'!O41</f>
        <v>#N/A</v>
      </c>
      <c r="L41" t="e">
        <f>'29-11-21'!I41</f>
        <v>#N/A</v>
      </c>
    </row>
    <row r="42" spans="1:12" x14ac:dyDescent="0.25">
      <c r="A42" t="e">
        <f>'29-11-21'!J42</f>
        <v>#N/A</v>
      </c>
      <c r="B42" t="e">
        <f>'29-11-21'!K42</f>
        <v>#N/A</v>
      </c>
      <c r="C42" t="e">
        <f>'29-11-21'!L42</f>
        <v>#N/A</v>
      </c>
      <c r="D42" t="e">
        <f>'29-11-21'!M42</f>
        <v>#N/A</v>
      </c>
      <c r="E42" t="e">
        <f>'29-11-21'!O42</f>
        <v>#N/A</v>
      </c>
      <c r="F42">
        <f>'29-11-21'!C42</f>
        <v>0</v>
      </c>
      <c r="G42">
        <f>'29-11-21'!D42</f>
        <v>0</v>
      </c>
      <c r="H42">
        <f>'29-11-21'!E42</f>
        <v>0</v>
      </c>
      <c r="I42">
        <f>'29-11-21'!G42</f>
        <v>0</v>
      </c>
      <c r="J42">
        <f>'29-11-21'!G42</f>
        <v>0</v>
      </c>
      <c r="K42" t="e">
        <f>'29-11-21'!O42</f>
        <v>#N/A</v>
      </c>
      <c r="L42" t="e">
        <f>'29-11-21'!I42</f>
        <v>#N/A</v>
      </c>
    </row>
    <row r="43" spans="1:12" x14ac:dyDescent="0.25">
      <c r="A43" t="e">
        <f>'29-11-21'!J43</f>
        <v>#N/A</v>
      </c>
      <c r="B43" t="e">
        <f>'29-11-21'!K43</f>
        <v>#N/A</v>
      </c>
      <c r="C43" t="e">
        <f>'29-11-21'!L43</f>
        <v>#N/A</v>
      </c>
      <c r="D43" t="e">
        <f>'29-11-21'!M43</f>
        <v>#N/A</v>
      </c>
      <c r="E43" t="e">
        <f>'29-11-21'!O43</f>
        <v>#N/A</v>
      </c>
      <c r="F43">
        <f>'29-11-21'!C43</f>
        <v>0</v>
      </c>
      <c r="G43">
        <f>'29-11-21'!D43</f>
        <v>0</v>
      </c>
      <c r="H43">
        <f>'29-11-21'!E43</f>
        <v>0</v>
      </c>
      <c r="I43">
        <f>'29-11-21'!G43</f>
        <v>0</v>
      </c>
      <c r="J43">
        <f>'29-11-21'!G43</f>
        <v>0</v>
      </c>
      <c r="K43" t="e">
        <f>'29-11-21'!O43</f>
        <v>#N/A</v>
      </c>
      <c r="L43" t="e">
        <f>'29-11-21'!I43</f>
        <v>#N/A</v>
      </c>
    </row>
    <row r="44" spans="1:12" x14ac:dyDescent="0.25">
      <c r="A44" t="e">
        <f>'29-11-21'!J44</f>
        <v>#N/A</v>
      </c>
      <c r="B44" t="e">
        <f>'29-11-21'!K44</f>
        <v>#N/A</v>
      </c>
      <c r="C44" t="e">
        <f>'29-11-21'!L44</f>
        <v>#N/A</v>
      </c>
      <c r="D44" t="e">
        <f>'29-11-21'!M44</f>
        <v>#N/A</v>
      </c>
      <c r="E44" t="e">
        <f>'29-11-21'!O44</f>
        <v>#N/A</v>
      </c>
      <c r="F44">
        <f>'29-11-21'!C44</f>
        <v>0</v>
      </c>
      <c r="G44">
        <f>'29-11-21'!D44</f>
        <v>0</v>
      </c>
      <c r="H44">
        <f>'29-11-21'!E44</f>
        <v>0</v>
      </c>
      <c r="I44">
        <f>'29-11-21'!G44</f>
        <v>0</v>
      </c>
      <c r="J44">
        <f>'29-11-21'!G44</f>
        <v>0</v>
      </c>
      <c r="K44" t="e">
        <f>'29-11-21'!O44</f>
        <v>#N/A</v>
      </c>
      <c r="L44" t="e">
        <f>'29-11-21'!I44</f>
        <v>#N/A</v>
      </c>
    </row>
    <row r="45" spans="1:12" x14ac:dyDescent="0.25">
      <c r="A45" t="e">
        <f>'29-11-21'!J45</f>
        <v>#N/A</v>
      </c>
      <c r="B45" t="e">
        <f>'29-11-21'!K45</f>
        <v>#N/A</v>
      </c>
      <c r="C45" t="e">
        <f>'29-11-21'!L45</f>
        <v>#N/A</v>
      </c>
      <c r="D45" t="e">
        <f>'29-11-21'!M45</f>
        <v>#N/A</v>
      </c>
      <c r="E45" t="e">
        <f>'29-11-21'!O45</f>
        <v>#N/A</v>
      </c>
      <c r="F45">
        <f>'29-11-21'!C45</f>
        <v>0</v>
      </c>
      <c r="G45">
        <f>'29-11-21'!D45</f>
        <v>0</v>
      </c>
      <c r="H45">
        <f>'29-11-21'!E45</f>
        <v>0</v>
      </c>
      <c r="I45">
        <f>'29-11-21'!G45</f>
        <v>0</v>
      </c>
      <c r="J45">
        <f>'29-11-21'!G45</f>
        <v>0</v>
      </c>
      <c r="K45" t="e">
        <f>'29-11-21'!O45</f>
        <v>#N/A</v>
      </c>
      <c r="L45" t="e">
        <f>'29-11-21'!I45</f>
        <v>#N/A</v>
      </c>
    </row>
    <row r="46" spans="1:12" x14ac:dyDescent="0.25">
      <c r="A46" t="e">
        <f>'29-11-21'!J46</f>
        <v>#N/A</v>
      </c>
      <c r="B46" t="e">
        <f>'29-11-21'!K46</f>
        <v>#N/A</v>
      </c>
      <c r="C46" t="e">
        <f>'29-11-21'!L46</f>
        <v>#N/A</v>
      </c>
      <c r="D46" t="e">
        <f>'29-11-21'!M46</f>
        <v>#N/A</v>
      </c>
      <c r="E46" t="e">
        <f>'29-11-21'!O46</f>
        <v>#N/A</v>
      </c>
      <c r="F46">
        <f>'29-11-21'!C56</f>
        <v>15</v>
      </c>
      <c r="G46">
        <f>'29-11-21'!D46</f>
        <v>0</v>
      </c>
      <c r="H46">
        <f>'29-11-21'!E46</f>
        <v>0</v>
      </c>
      <c r="I46">
        <f>'29-11-21'!G46</f>
        <v>0</v>
      </c>
      <c r="J46">
        <f>'29-11-21'!G46</f>
        <v>0</v>
      </c>
      <c r="K46" t="e">
        <f>'29-11-21'!O46</f>
        <v>#N/A</v>
      </c>
      <c r="L46" t="e">
        <f>'29-11-21'!I46</f>
        <v>#N/A</v>
      </c>
    </row>
    <row r="47" spans="1:12" x14ac:dyDescent="0.25">
      <c r="A47" t="e">
        <f>'29-11-21'!J47</f>
        <v>#N/A</v>
      </c>
      <c r="B47" t="e">
        <f>'29-11-21'!K47</f>
        <v>#N/A</v>
      </c>
      <c r="C47" t="e">
        <f>'29-11-21'!L47</f>
        <v>#N/A</v>
      </c>
      <c r="D47" t="e">
        <f>'29-11-21'!M47</f>
        <v>#N/A</v>
      </c>
      <c r="E47" t="e">
        <f>'29-11-21'!O47</f>
        <v>#N/A</v>
      </c>
      <c r="F47">
        <f>'29-11-21'!C47</f>
        <v>0</v>
      </c>
      <c r="G47">
        <f>'29-11-21'!D47</f>
        <v>0</v>
      </c>
      <c r="H47">
        <f>'29-11-21'!E47</f>
        <v>0</v>
      </c>
      <c r="I47">
        <f>'29-11-21'!G47</f>
        <v>0</v>
      </c>
      <c r="J47">
        <f>'29-11-21'!G47</f>
        <v>0</v>
      </c>
      <c r="K47" t="e">
        <f>'29-11-21'!O47</f>
        <v>#N/A</v>
      </c>
      <c r="L47" t="e">
        <f>'29-11-21'!I47</f>
        <v>#N/A</v>
      </c>
    </row>
    <row r="48" spans="1:12" x14ac:dyDescent="0.25">
      <c r="A48" t="e">
        <f>'29-11-21'!J48</f>
        <v>#N/A</v>
      </c>
      <c r="B48" t="e">
        <f>'29-11-21'!K48</f>
        <v>#N/A</v>
      </c>
      <c r="C48" t="e">
        <f>'29-11-21'!L48</f>
        <v>#N/A</v>
      </c>
      <c r="D48" t="e">
        <f>'29-11-21'!M48</f>
        <v>#N/A</v>
      </c>
      <c r="E48" t="e">
        <f>'29-11-21'!O48</f>
        <v>#N/A</v>
      </c>
      <c r="F48">
        <f>'29-11-21'!C48</f>
        <v>0</v>
      </c>
      <c r="G48">
        <f>'29-11-21'!D48</f>
        <v>0</v>
      </c>
      <c r="H48">
        <f>'29-11-21'!E48</f>
        <v>0</v>
      </c>
      <c r="I48">
        <f>'29-11-21'!G48</f>
        <v>0</v>
      </c>
      <c r="J48">
        <f>'29-11-21'!G48</f>
        <v>0</v>
      </c>
      <c r="K48" t="e">
        <f>'29-11-21'!O48</f>
        <v>#N/A</v>
      </c>
      <c r="L48" t="e">
        <f>'29-11-21'!I48</f>
        <v>#N/A</v>
      </c>
    </row>
    <row r="49" spans="1:12" x14ac:dyDescent="0.25">
      <c r="A49" t="e">
        <f>'29-11-21'!J49</f>
        <v>#N/A</v>
      </c>
      <c r="B49" t="e">
        <f>'29-11-21'!K49</f>
        <v>#N/A</v>
      </c>
      <c r="C49" t="e">
        <f>'29-11-21'!L49</f>
        <v>#N/A</v>
      </c>
      <c r="D49" t="e">
        <f>'29-11-21'!M49</f>
        <v>#N/A</v>
      </c>
      <c r="E49" t="e">
        <f>'29-11-21'!O49</f>
        <v>#N/A</v>
      </c>
      <c r="F49">
        <f>'29-11-21'!C49</f>
        <v>0</v>
      </c>
      <c r="G49">
        <f>'29-11-21'!D49</f>
        <v>0</v>
      </c>
      <c r="H49">
        <f>'29-11-21'!E49</f>
        <v>0</v>
      </c>
      <c r="I49">
        <f>'29-11-21'!G49</f>
        <v>0</v>
      </c>
      <c r="J49">
        <f>'29-11-21'!G49</f>
        <v>0</v>
      </c>
      <c r="K49" t="e">
        <f>'29-11-21'!O49</f>
        <v>#N/A</v>
      </c>
      <c r="L49" t="e">
        <f>'29-11-21'!I49</f>
        <v>#N/A</v>
      </c>
    </row>
    <row r="50" spans="1:12" x14ac:dyDescent="0.25">
      <c r="A50" t="e">
        <f>'29-11-21'!J50</f>
        <v>#N/A</v>
      </c>
      <c r="B50" t="e">
        <f>'29-11-21'!K50</f>
        <v>#N/A</v>
      </c>
      <c r="C50" t="e">
        <f>'29-11-21'!L50</f>
        <v>#N/A</v>
      </c>
      <c r="D50" t="e">
        <f>'29-11-21'!M50</f>
        <v>#N/A</v>
      </c>
      <c r="E50" t="e">
        <f>'29-11-21'!O50</f>
        <v>#N/A</v>
      </c>
      <c r="F50">
        <f>'29-11-21'!C50</f>
        <v>0</v>
      </c>
      <c r="G50">
        <f>'29-11-21'!D50</f>
        <v>0</v>
      </c>
      <c r="H50">
        <f>'29-11-21'!E50</f>
        <v>0</v>
      </c>
      <c r="I50">
        <f>'29-11-21'!G50</f>
        <v>0</v>
      </c>
      <c r="J50">
        <f>'29-11-21'!G50</f>
        <v>0</v>
      </c>
      <c r="K50" t="e">
        <f>'29-11-21'!O50</f>
        <v>#N/A</v>
      </c>
      <c r="L50" t="e">
        <f>'29-11-21'!I50</f>
        <v>#N/A</v>
      </c>
    </row>
    <row r="51" spans="1:12" x14ac:dyDescent="0.25">
      <c r="A51" t="e">
        <f>'29-11-21'!J51</f>
        <v>#N/A</v>
      </c>
      <c r="B51" t="e">
        <f>'29-11-21'!K51</f>
        <v>#N/A</v>
      </c>
      <c r="C51" t="e">
        <f>'29-11-21'!L51</f>
        <v>#N/A</v>
      </c>
      <c r="D51" t="e">
        <f>'29-11-21'!M51</f>
        <v>#N/A</v>
      </c>
      <c r="E51" t="e">
        <f>'29-11-21'!O51</f>
        <v>#N/A</v>
      </c>
      <c r="F51">
        <f>'29-11-21'!C51</f>
        <v>0</v>
      </c>
      <c r="G51">
        <f>'29-11-21'!D51</f>
        <v>0</v>
      </c>
      <c r="H51">
        <f>'29-11-21'!E51</f>
        <v>0</v>
      </c>
      <c r="I51">
        <f>'29-11-21'!G51</f>
        <v>0</v>
      </c>
      <c r="J51">
        <f>'29-11-21'!G51</f>
        <v>0</v>
      </c>
      <c r="K51" t="e">
        <f>'29-11-21'!O51</f>
        <v>#N/A</v>
      </c>
      <c r="L51" t="e">
        <f>'29-11-21'!I51</f>
        <v>#N/A</v>
      </c>
    </row>
    <row r="52" spans="1:12" x14ac:dyDescent="0.25">
      <c r="A52" t="e">
        <f>'29-11-21'!J52</f>
        <v>#N/A</v>
      </c>
      <c r="B52" t="e">
        <f>'29-11-21'!K52</f>
        <v>#N/A</v>
      </c>
      <c r="C52" t="e">
        <f>'29-11-21'!L52</f>
        <v>#N/A</v>
      </c>
      <c r="D52" t="e">
        <f>'29-11-21'!M52</f>
        <v>#N/A</v>
      </c>
      <c r="E52" t="e">
        <f>'29-11-21'!O52</f>
        <v>#N/A</v>
      </c>
      <c r="F52">
        <f>'29-11-21'!C52</f>
        <v>0</v>
      </c>
      <c r="G52">
        <f>'29-11-21'!D52</f>
        <v>0</v>
      </c>
      <c r="H52">
        <f>'29-11-21'!E52</f>
        <v>0</v>
      </c>
      <c r="I52">
        <f>'29-11-21'!G52</f>
        <v>0</v>
      </c>
      <c r="J52">
        <f>'29-11-21'!G52</f>
        <v>0</v>
      </c>
      <c r="K52" t="e">
        <f>'29-11-21'!O52</f>
        <v>#N/A</v>
      </c>
      <c r="L52" t="e">
        <f>'29-11-21'!I52</f>
        <v>#N/A</v>
      </c>
    </row>
    <row r="53" spans="1:12" x14ac:dyDescent="0.25">
      <c r="A53" t="e">
        <f>'29-11-21'!J53</f>
        <v>#N/A</v>
      </c>
      <c r="B53" t="e">
        <f>'29-11-21'!K53</f>
        <v>#N/A</v>
      </c>
      <c r="C53" t="e">
        <f>'29-11-21'!L53</f>
        <v>#N/A</v>
      </c>
      <c r="D53" t="e">
        <f>'29-11-21'!M53</f>
        <v>#N/A</v>
      </c>
      <c r="E53" t="e">
        <f>'29-11-21'!O53</f>
        <v>#N/A</v>
      </c>
      <c r="F53">
        <f>'29-11-21'!C53</f>
        <v>0</v>
      </c>
      <c r="G53">
        <f>'29-11-21'!D53</f>
        <v>0</v>
      </c>
      <c r="H53">
        <f>'29-11-21'!E53</f>
        <v>0</v>
      </c>
      <c r="I53">
        <f>'29-11-21'!G53</f>
        <v>0</v>
      </c>
      <c r="J53">
        <f>'29-11-21'!G53</f>
        <v>0</v>
      </c>
      <c r="K53" t="e">
        <f>'29-11-21'!O53</f>
        <v>#N/A</v>
      </c>
      <c r="L53" t="e">
        <f>'29-11-21'!I53</f>
        <v>#N/A</v>
      </c>
    </row>
    <row r="54" spans="1:12" x14ac:dyDescent="0.25">
      <c r="A54" t="e">
        <f>'29-11-21'!J54</f>
        <v>#N/A</v>
      </c>
      <c r="B54" t="e">
        <f>'29-11-21'!K54</f>
        <v>#N/A</v>
      </c>
      <c r="C54" t="e">
        <f>'29-11-21'!L54</f>
        <v>#N/A</v>
      </c>
      <c r="D54" t="e">
        <f>'29-11-21'!M54</f>
        <v>#N/A</v>
      </c>
      <c r="E54" t="e">
        <f>'29-11-21'!O54</f>
        <v>#N/A</v>
      </c>
      <c r="F54">
        <f>'29-11-21'!C54</f>
        <v>0</v>
      </c>
      <c r="G54">
        <f>'29-11-21'!D54</f>
        <v>0</v>
      </c>
      <c r="H54">
        <f>'29-11-21'!E54</f>
        <v>0</v>
      </c>
      <c r="I54">
        <f>'29-11-21'!G54</f>
        <v>0</v>
      </c>
      <c r="J54">
        <f>'29-11-21'!G54</f>
        <v>0</v>
      </c>
      <c r="K54" t="e">
        <f>'29-11-21'!O54</f>
        <v>#N/A</v>
      </c>
      <c r="L54" t="e">
        <f>'29-11-21'!I54</f>
        <v>#N/A</v>
      </c>
    </row>
    <row r="55" spans="1:12" x14ac:dyDescent="0.25">
      <c r="A55" t="e">
        <f>'29-11-21'!J55</f>
        <v>#N/A</v>
      </c>
      <c r="B55" t="e">
        <f>'29-11-21'!K55</f>
        <v>#N/A</v>
      </c>
      <c r="C55" t="e">
        <f>'29-11-21'!L55</f>
        <v>#N/A</v>
      </c>
      <c r="D55" t="e">
        <f>'29-11-21'!M55</f>
        <v>#N/A</v>
      </c>
      <c r="E55" t="e">
        <f>'29-11-21'!O55</f>
        <v>#N/A</v>
      </c>
      <c r="F55">
        <f>'29-11-21'!C55</f>
        <v>0</v>
      </c>
      <c r="G55">
        <f>'29-11-21'!D55</f>
        <v>0</v>
      </c>
      <c r="H55">
        <f>'29-11-21'!E55</f>
        <v>0</v>
      </c>
      <c r="I55">
        <f>'29-11-21'!G55</f>
        <v>0</v>
      </c>
      <c r="J55">
        <f>'29-11-21'!G55</f>
        <v>0</v>
      </c>
      <c r="K55" t="e">
        <f>'29-11-21'!O55</f>
        <v>#N/A</v>
      </c>
      <c r="L55" t="e">
        <f>'29-11-21'!I55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146    comedor Rocha</v>
      </c>
      <c r="B2" t="str">
        <f>CONCATENATE(ETIQUETAS!A2," ",ETIQUETAS!B2)</f>
        <v>Carlos Perez Sainz</v>
      </c>
      <c r="C2" t="str">
        <f>IF(ETIQUETAS!C2="comedor Rocha","R",IF(ETIQUETAS!C2="comedor I+D+i","I",IF(ETIQUETAS!C2="MAXWELL","M","C")))</f>
        <v>R</v>
      </c>
    </row>
    <row r="3" spans="1:3" x14ac:dyDescent="0.25">
      <c r="A3" t="str">
        <f>CONCATENATE(ETIQUETAS!L3,"    ",ETIQUETAS!C3)</f>
        <v>29    comedor Rocha</v>
      </c>
      <c r="B3" t="str">
        <f>CONCATENATE(ETIQUETAS!A3," ",ETIQUETAS!B3)</f>
        <v>Santiago Antón Area</v>
      </c>
      <c r="C3" t="str">
        <f>IF(ETIQUETAS!C3="comedor Rocha","R",IF(ETIQUETAS!C3="comedor I+D+i","I",IF(ETIQUETAS!C3="MAXWELL","M","C")))</f>
        <v>R</v>
      </c>
    </row>
    <row r="4" spans="1:3" x14ac:dyDescent="0.25">
      <c r="A4" t="str">
        <f>CONCATENATE(ETIQUETAS!L4,"    ",ETIQUETAS!C4)</f>
        <v>0    comedor Rocha</v>
      </c>
      <c r="B4" t="str">
        <f>CONCATENATE(ETIQUETAS!A4," ",ETIQUETAS!B4)</f>
        <v>Adrian Aboal Losada</v>
      </c>
      <c r="C4" t="str">
        <f>IF(ETIQUETAS!C4="comedor Rocha","R",IF(ETIQUETAS!C4="comedor I+D+i","I",IF(ETIQUETAS!C4="MAXWELL","M","C")))</f>
        <v>R</v>
      </c>
    </row>
    <row r="5" spans="1:3" x14ac:dyDescent="0.25">
      <c r="A5" t="str">
        <f>CONCATENATE(ETIQUETAS!L5,"    ",ETIQUETAS!C5)</f>
        <v>14    comedor I+D+i</v>
      </c>
      <c r="B5" t="str">
        <f>CONCATENATE(ETIQUETAS!A5," ",ETIQUETAS!B5)</f>
        <v>Enrique Romay Castiñeira</v>
      </c>
      <c r="C5" t="str">
        <f>IF(ETIQUETAS!C5="comedor Rocha","R",IF(ETIQUETAS!C5="comedor I+D+i","I",IF(ETIQUETAS!C5="MAXWELL","M","C")))</f>
        <v>I</v>
      </c>
    </row>
    <row r="6" spans="1:3" x14ac:dyDescent="0.25">
      <c r="A6" t="str">
        <f>CONCATENATE(ETIQUETAS!L6,"    ",ETIQUETAS!C6)</f>
        <v>2    comedor I+D+i</v>
      </c>
      <c r="B6" t="str">
        <f>CONCATENATE(ETIQUETAS!A6," ",ETIQUETAS!B6)</f>
        <v>MIGUEL RUIZ GARCIA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26    MAXWELL</v>
      </c>
      <c r="B7" t="str">
        <f>CONCATENATE(ETIQUETAS!A7," ",ETIQUETAS!B7)</f>
        <v>Francisco Fariña Fernández</v>
      </c>
      <c r="C7" t="str">
        <f>IF(ETIQUETAS!C7="comedor Rocha","R",IF(ETIQUETAS!C7="comedor I+D+i","I",IF(ETIQUETAS!C7="MAXWELL","M","C")))</f>
        <v>M</v>
      </c>
    </row>
    <row r="8" spans="1:3" x14ac:dyDescent="0.25">
      <c r="A8" t="str">
        <f>CONCATENATE(ETIQUETAS!L8,"    ",ETIQUETAS!C8)</f>
        <v>59    comedor Rocha</v>
      </c>
      <c r="B8" t="str">
        <f>CONCATENATE(ETIQUETAS!A8," ",ETIQUETAS!B8)</f>
        <v>Salvador Mora García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257    comedor I+D+i</v>
      </c>
      <c r="B9" t="str">
        <f>CONCATENATE(ETIQUETAS!A9," ",ETIQUETAS!B9)</f>
        <v>MIGUEL ANGEL GARCIA RODRIGUEZ</v>
      </c>
      <c r="C9" t="str">
        <f>IF(ETIQUETAS!C9="comedor Rocha","R",IF(ETIQUETAS!C9="comedor I+D+i","I",IF(ETIQUETAS!C9="MAXWELL","M","C")))</f>
        <v>I</v>
      </c>
    </row>
    <row r="10" spans="1:3" x14ac:dyDescent="0.25">
      <c r="A10" t="str">
        <f>CONCATENATE(ETIQUETAS!L10,"    ",ETIQUETAS!C10)</f>
        <v>0    comedor Rocha</v>
      </c>
      <c r="B10" t="str">
        <f>CONCATENATE(ETIQUETAS!A10," ",ETIQUETAS!B10)</f>
        <v>Maura Outeiral García</v>
      </c>
      <c r="C10" t="str">
        <f>IF(ETIQUETAS!C10="comedor Rocha","R",IF(ETIQUETAS!C10="comedor I+D+i","I",IF(ETIQUETAS!C10="MAXWELL","M","C")))</f>
        <v>R</v>
      </c>
    </row>
    <row r="11" spans="1:3" x14ac:dyDescent="0.25">
      <c r="A11" t="str">
        <f>CONCATENATE(ETIQUETAS!L11,"    ",ETIQUETAS!C11)</f>
        <v>71    comedor Rocha</v>
      </c>
      <c r="B11" t="str">
        <f>CONCATENATE(ETIQUETAS!A11," ",ETIQUETAS!B11)</f>
        <v>Antom Meilán García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205    comedor I+D+i</v>
      </c>
      <c r="B12" t="str">
        <f>CONCATENATE(ETIQUETAS!A12," ",ETIQUETAS!B12)</f>
        <v>Daniel Juan Dios Garcia</v>
      </c>
      <c r="C12" t="str">
        <f>IF(ETIQUETAS!C12="comedor Rocha","R",IF(ETIQUETAS!C12="comedor I+D+i","I",IF(ETIQUETAS!C12="MAXWELL","M","C")))</f>
        <v>I</v>
      </c>
    </row>
    <row r="13" spans="1:3" x14ac:dyDescent="0.25">
      <c r="A13" t="str">
        <f>CONCATENATE(ETIQUETAS!L13,"    ",ETIQUETAS!C13)</f>
        <v>229    comedor I+D+i</v>
      </c>
      <c r="B13" t="str">
        <f>CONCATENATE(ETIQUETAS!A13," ",ETIQUETAS!B13)</f>
        <v>IVAN BOTANA GARCIA</v>
      </c>
      <c r="C13" t="str">
        <f>IF(ETIQUETAS!C13="comedor Rocha","R",IF(ETIQUETAS!C13="comedor I+D+i","I",IF(ETIQUETAS!C13="MAXWELL","M","C")))</f>
        <v>I</v>
      </c>
    </row>
    <row r="14" spans="1:3" x14ac:dyDescent="0.25">
      <c r="A14" t="str">
        <f>CONCATENATE(ETIQUETAS!L14,"    ",ETIQUETAS!C14)</f>
        <v>16    comedor Comercial</v>
      </c>
      <c r="B14" t="str">
        <f>CONCATENATE(ETIQUETAS!A14," ",ETIQUETAS!B14)</f>
        <v>Juan Lado Veiga</v>
      </c>
      <c r="C14" t="str">
        <f>IF(ETIQUETAS!C14="comedor Rocha","R",IF(ETIQUETAS!C14="comedor I+D+i","I",IF(ETIQUETAS!C14="MAXWELL","M","C")))</f>
        <v>C</v>
      </c>
    </row>
    <row r="15" spans="1:3" x14ac:dyDescent="0.25">
      <c r="A15" t="str">
        <f>CONCATENATE(ETIQUETAS!L15,"    ",ETIQUETAS!C15)</f>
        <v>196    comedor Rocha</v>
      </c>
      <c r="B15" t="str">
        <f>CONCATENATE(ETIQUETAS!A15," ",ETIQUETAS!B15)</f>
        <v>LUIS MIGUEL GRELA LOPEZ</v>
      </c>
      <c r="C15" t="str">
        <f>IF(ETIQUETAS!C15="comedor Rocha","R",IF(ETIQUETAS!C15="comedor I+D+i","I",IF(ETIQUETAS!C15="MAXWELL","M","C")))</f>
        <v>R</v>
      </c>
    </row>
    <row r="16" spans="1:3" x14ac:dyDescent="0.25">
      <c r="A16" t="str">
        <f>CONCATENATE(ETIQUETAS!L16,"    ",ETIQUETAS!C16)</f>
        <v>53    comedor Rocha</v>
      </c>
      <c r="B16" t="str">
        <f>CONCATENATE(ETIQUETAS!A16," ",ETIQUETAS!B16)</f>
        <v>Gabriel Viqueira Miranda</v>
      </c>
      <c r="C16" t="str">
        <f>IF(ETIQUETAS!C16="comedor Rocha","R",IF(ETIQUETAS!C16="comedor I+D+i","I",IF(ETIQUETAS!C16="MAXWELL","M","C")))</f>
        <v>R</v>
      </c>
    </row>
    <row r="17" spans="1:3" x14ac:dyDescent="0.25">
      <c r="A17" t="str">
        <f>CONCATENATE(ETIQUETAS!L17,"    ",ETIQUETAS!C17)</f>
        <v>32    comedor Comercial</v>
      </c>
      <c r="B17" t="str">
        <f>CONCATENATE(ETIQUETAS!A17," ",ETIQUETAS!B17)</f>
        <v>Enrique Iglesias Gonzalez</v>
      </c>
      <c r="C17" t="str">
        <f>IF(ETIQUETAS!C17="comedor Rocha","R",IF(ETIQUETAS!C17="comedor I+D+i","I",IF(ETIQUETAS!C17="MAXWELL","M","C")))</f>
        <v>C</v>
      </c>
    </row>
    <row r="18" spans="1:3" x14ac:dyDescent="0.25">
      <c r="A18" t="str">
        <f>CONCATENATE(ETIQUETAS!L18,"    ",ETIQUETAS!C18)</f>
        <v>24    comedor I+D+i</v>
      </c>
      <c r="B18" t="str">
        <f>CONCATENATE(ETIQUETAS!A18," ",ETIQUETAS!B18)</f>
        <v>Nicolás Viaño Santasmarinas</v>
      </c>
      <c r="C18" t="str">
        <f>IF(ETIQUETAS!C18="comedor Rocha","R",IF(ETIQUETAS!C18="comedor I+D+i","I",IF(ETIQUETAS!C18="MAXWELL","M","C")))</f>
        <v>I</v>
      </c>
    </row>
    <row r="19" spans="1:3" x14ac:dyDescent="0.25">
      <c r="A19" t="str">
        <f>CONCATENATE(ETIQUETAS!L19,"    ",ETIQUETAS!C19)</f>
        <v>0    comedor I+D+i</v>
      </c>
      <c r="B19" t="str">
        <f>CONCATENATE(ETIQUETAS!A19," ",ETIQUETAS!B19)</f>
        <v>Javier Gallego Fernández</v>
      </c>
      <c r="C19" t="str">
        <f>IF(ETIQUETAS!C19="comedor Rocha","R",IF(ETIQUETAS!C19="comedor I+D+i","I",IF(ETIQUETAS!C19="MAXWELL","M","C")))</f>
        <v>I</v>
      </c>
    </row>
    <row r="20" spans="1:3" x14ac:dyDescent="0.25">
      <c r="A20" t="str">
        <f>CONCATENATE(ETIQUETAS!L20,"    ",ETIQUETAS!C20)</f>
        <v>0    comedor Comercial</v>
      </c>
      <c r="B20" t="str">
        <f>CONCATENATE(ETIQUETAS!A20," ",ETIQUETAS!B20)</f>
        <v>Paloma Bescansa Rodriguez</v>
      </c>
      <c r="C20" t="str">
        <f>IF(ETIQUETAS!C20="comedor Rocha","R",IF(ETIQUETAS!C20="comedor I+D+i","I",IF(ETIQUETAS!C20="MAXWELL","M","C")))</f>
        <v>C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146    comedor Rocha</v>
      </c>
      <c r="B2" t="str">
        <f>'ETIQUETAS2-BIS'!A3</f>
        <v>29    comedor Rocha</v>
      </c>
      <c r="C2" t="str">
        <f>'ETIQUETAS2-BIS'!A4</f>
        <v>0    comedor Rocha</v>
      </c>
      <c r="D2" t="str">
        <f>'ETIQUETAS2-BIS'!A5</f>
        <v>14    comedor I+D+i</v>
      </c>
      <c r="E2" t="str">
        <f>'ETIQUETAS2-BIS'!A6</f>
        <v>2    comedor I+D+i</v>
      </c>
      <c r="F2" t="str">
        <f>'ETIQUETAS2-BIS'!A7</f>
        <v>26    MAXWELL</v>
      </c>
      <c r="G2" t="str">
        <f>'ETIQUETAS2-BIS'!A8</f>
        <v>59    comedor Rocha</v>
      </c>
      <c r="H2" t="str">
        <f>'ETIQUETAS2-BIS'!A9</f>
        <v>257    comedor I+D+i</v>
      </c>
      <c r="I2" t="str">
        <f>'ETIQUETAS2-BIS'!A10</f>
        <v>0    comedor Rocha</v>
      </c>
      <c r="J2" t="str">
        <f>'ETIQUETAS2-BIS'!A11</f>
        <v>71    comedor Rocha</v>
      </c>
      <c r="K2" t="str">
        <f>'ETIQUETAS2-BIS'!A12</f>
        <v>205    comedor I+D+i</v>
      </c>
      <c r="L2" t="str">
        <f>'ETIQUETAS2-BIS'!A13</f>
        <v>229    comedor I+D+i</v>
      </c>
      <c r="M2" t="str">
        <f>'ETIQUETAS2-BIS'!A14</f>
        <v>16    comedor Comercial</v>
      </c>
      <c r="N2" t="str">
        <f>'ETIQUETAS2-BIS'!A15</f>
        <v>196    comedor Rocha</v>
      </c>
      <c r="O2" t="str">
        <f>'ETIQUETAS2-BIS'!A16</f>
        <v>53    comedor Rocha</v>
      </c>
      <c r="P2" t="str">
        <f>'ETIQUETAS2-BIS'!A17</f>
        <v>32    comedor Comercial</v>
      </c>
      <c r="Q2" t="str">
        <f>'ETIQUETAS2-BIS'!A18</f>
        <v>24    comedor I+D+i</v>
      </c>
      <c r="R2" t="str">
        <f>'ETIQUETAS2-BIS'!A19</f>
        <v>0    comedor I+D+i</v>
      </c>
      <c r="S2" t="str">
        <f>'ETIQUETAS2-BIS'!A20</f>
        <v>0    comedor Comercial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Carlos Perez Sainz</v>
      </c>
      <c r="B3" t="str">
        <f>'ETIQUETAS2-BIS'!B3</f>
        <v>Santiago Antón Area</v>
      </c>
      <c r="C3" t="str">
        <f>'ETIQUETAS2-BIS'!B4</f>
        <v>Adrian Aboal Losada</v>
      </c>
      <c r="D3" t="str">
        <f>'ETIQUETAS2-BIS'!B5</f>
        <v>Enrique Romay Castiñeira</v>
      </c>
      <c r="E3" t="str">
        <f>'ETIQUETAS2-BIS'!B6</f>
        <v>MIGUEL RUIZ GARCIA</v>
      </c>
      <c r="F3" t="str">
        <f>'ETIQUETAS2-BIS'!B7</f>
        <v>Francisco Fariña Fernández</v>
      </c>
      <c r="G3" t="str">
        <f>'ETIQUETAS2-BIS'!B8</f>
        <v>Salvador Mora García</v>
      </c>
      <c r="H3" t="str">
        <f>'ETIQUETAS2-BIS'!B9</f>
        <v>MIGUEL ANGEL GARCIA RODRIGUEZ</v>
      </c>
      <c r="I3" t="str">
        <f>'ETIQUETAS2-BIS'!B10</f>
        <v>Maura Outeiral García</v>
      </c>
      <c r="J3" t="str">
        <f>'ETIQUETAS2-BIS'!B11</f>
        <v>Antom Meilán García</v>
      </c>
      <c r="K3" t="str">
        <f>'ETIQUETAS2-BIS'!B12</f>
        <v>Daniel Juan Dios Garcia</v>
      </c>
      <c r="L3" t="str">
        <f>'ETIQUETAS2-BIS'!B13</f>
        <v>IVAN BOTANA GARCIA</v>
      </c>
      <c r="M3" t="str">
        <f>'ETIQUETAS2-BIS'!B14</f>
        <v>Juan Lado Veiga</v>
      </c>
      <c r="N3" t="str">
        <f>'ETIQUETAS2-BIS'!B15</f>
        <v>LUIS MIGUEL GRELA LOPEZ</v>
      </c>
      <c r="O3" t="str">
        <f>'ETIQUETAS2-BIS'!B16</f>
        <v>Gabriel Viqueira Miranda</v>
      </c>
      <c r="P3" t="str">
        <f>'ETIQUETAS2-BIS'!B17</f>
        <v>Enrique Iglesias Gonzalez</v>
      </c>
      <c r="Q3" t="str">
        <f>'ETIQUETAS2-BIS'!B18</f>
        <v>Nicolás Viaño Santasmarinas</v>
      </c>
      <c r="R3" t="str">
        <f>'ETIQUETAS2-BIS'!B19</f>
        <v>Javier Gallego Fernández</v>
      </c>
      <c r="S3" t="str">
        <f>'ETIQUETAS2-BIS'!B20</f>
        <v>Paloma Bescansa Rodriguez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R</v>
      </c>
      <c r="B4" t="str">
        <f>'ETIQUETAS2-BIS'!C3</f>
        <v>R</v>
      </c>
      <c r="C4" t="str">
        <f>'ETIQUETAS2-BIS'!C4</f>
        <v>R</v>
      </c>
      <c r="D4" t="str">
        <f>'ETIQUETAS2-BIS'!C5</f>
        <v>I</v>
      </c>
      <c r="E4" t="str">
        <f>'ETIQUETAS2-BIS'!C6</f>
        <v>I</v>
      </c>
      <c r="F4" t="str">
        <f>'ETIQUETAS2-BIS'!C7</f>
        <v>M</v>
      </c>
      <c r="G4" t="str">
        <f>'ETIQUETAS2-BIS'!C8</f>
        <v>R</v>
      </c>
      <c r="H4" t="str">
        <f>'ETIQUETAS2-BIS'!C9</f>
        <v>I</v>
      </c>
      <c r="I4" t="str">
        <f>'ETIQUETAS2-BIS'!C10</f>
        <v>R</v>
      </c>
      <c r="J4" t="str">
        <f>'ETIQUETAS2-BIS'!C11</f>
        <v>R</v>
      </c>
      <c r="K4" t="str">
        <f>'ETIQUETAS2-BIS'!C12</f>
        <v>I</v>
      </c>
      <c r="L4" t="str">
        <f>'ETIQUETAS2-BIS'!C13</f>
        <v>I</v>
      </c>
      <c r="M4" t="str">
        <f>'ETIQUETAS2-BIS'!C14</f>
        <v>C</v>
      </c>
      <c r="N4" t="str">
        <f>'ETIQUETAS2-BIS'!C15</f>
        <v>R</v>
      </c>
      <c r="O4" t="str">
        <f>'ETIQUETAS2-BIS'!C16</f>
        <v>R</v>
      </c>
      <c r="P4" t="str">
        <f>'ETIQUETAS2-BIS'!C17</f>
        <v>C</v>
      </c>
      <c r="Q4" t="str">
        <f>'ETIQUETAS2-BIS'!C18</f>
        <v>I</v>
      </c>
      <c r="R4" t="str">
        <f>'ETIQUETAS2-BIS'!C19</f>
        <v>I</v>
      </c>
      <c r="S4" t="str">
        <f>'ETIQUETAS2-BIS'!C20</f>
        <v>C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590</v>
      </c>
    </row>
    <row r="2" spans="2:20" x14ac:dyDescent="0.25">
      <c r="B2" s="30" t="str">
        <f>ETIQUETA3!A2</f>
        <v>146    comedor Rocha</v>
      </c>
      <c r="G2" s="30" t="str">
        <f>ETIQUETA3!B2</f>
        <v>29    comedor Rocha</v>
      </c>
    </row>
    <row r="3" spans="2:20" x14ac:dyDescent="0.25">
      <c r="B3" s="30" t="str">
        <f>ETIQUETA3!A3</f>
        <v>Carlos Perez Sainz</v>
      </c>
      <c r="G3" s="30" t="str">
        <f>ETIQUETA3!B3</f>
        <v>Santiago Antón Area</v>
      </c>
    </row>
    <row r="6" spans="2:20" ht="60" customHeight="1" x14ac:dyDescent="0.8">
      <c r="B6" s="31" t="str">
        <f>ETIQUETA3!A4</f>
        <v>R</v>
      </c>
      <c r="G6" s="31" t="str">
        <f>ETIQUETA3!B4</f>
        <v>R</v>
      </c>
    </row>
    <row r="7" spans="2:20" ht="80.099999999999994" customHeight="1" x14ac:dyDescent="0.25"/>
    <row r="8" spans="2:20" x14ac:dyDescent="0.25">
      <c r="B8" s="30" t="str">
        <f>ETIQUETA3!C2</f>
        <v>0    comedor Rocha</v>
      </c>
      <c r="G8" s="30" t="str">
        <f>ETIQUETA3!D2</f>
        <v>14    comedor I+D+i</v>
      </c>
    </row>
    <row r="9" spans="2:20" x14ac:dyDescent="0.25">
      <c r="B9" s="30" t="str">
        <f>ETIQUETA3!C3</f>
        <v>Adrian Aboal Losada</v>
      </c>
      <c r="G9" s="30" t="str">
        <f>ETIQUETA3!D3</f>
        <v>Enrique Romay Castiñeira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R</v>
      </c>
      <c r="G12" s="31" t="str">
        <f>ETIQUETA3!D4</f>
        <v>I</v>
      </c>
    </row>
    <row r="13" spans="2:20" ht="80.099999999999994" customHeight="1" x14ac:dyDescent="0.25"/>
    <row r="14" spans="2:20" x14ac:dyDescent="0.25">
      <c r="B14" s="30" t="str">
        <f>ETIQUETA3!E2</f>
        <v>2    comedor I+D+i</v>
      </c>
      <c r="G14" s="30" t="str">
        <f>ETIQUETA3!F2</f>
        <v>26    MAXWELL</v>
      </c>
    </row>
    <row r="15" spans="2:20" x14ac:dyDescent="0.25">
      <c r="B15" s="30" t="str">
        <f>ETIQUETA3!E3</f>
        <v>MIGUEL RUIZ GARCIA</v>
      </c>
      <c r="G15" s="30" t="str">
        <f>ETIQUETA3!F3</f>
        <v>Francisco Fariña Fernández</v>
      </c>
    </row>
    <row r="18" spans="2:14" ht="60" customHeight="1" x14ac:dyDescent="0.8">
      <c r="B18" s="31" t="str">
        <f>ETIQUETA3!E4</f>
        <v>I</v>
      </c>
      <c r="G18" s="31" t="str">
        <f>ETIQUETA3!F4</f>
        <v>M</v>
      </c>
    </row>
    <row r="19" spans="2:14" ht="80.099999999999994" customHeight="1" x14ac:dyDescent="0.25"/>
    <row r="20" spans="2:14" x14ac:dyDescent="0.25">
      <c r="B20" s="30" t="str">
        <f>ETIQUETA3!G2</f>
        <v>59    comedor Rocha</v>
      </c>
      <c r="G20" s="30" t="str">
        <f>ETIQUETA3!H2</f>
        <v>257    comedor I+D+i</v>
      </c>
    </row>
    <row r="21" spans="2:14" x14ac:dyDescent="0.25">
      <c r="B21" s="30" t="str">
        <f>ETIQUETA3!G3</f>
        <v>Salvador Mora García</v>
      </c>
      <c r="G21" s="30" t="str">
        <f>ETIQUETA3!H3</f>
        <v>MIGUEL ANGEL GARCIA RODRIGUEZ</v>
      </c>
    </row>
    <row r="24" spans="2:14" ht="60" customHeight="1" x14ac:dyDescent="0.8">
      <c r="B24" s="31" t="str">
        <f>ETIQUETA3!G4</f>
        <v>R</v>
      </c>
      <c r="G24" s="31" t="str">
        <f>ETIQUETA3!H4</f>
        <v>I</v>
      </c>
    </row>
    <row r="25" spans="2:14" ht="80.099999999999994" customHeight="1" x14ac:dyDescent="0.25"/>
    <row r="26" spans="2:14" x14ac:dyDescent="0.25">
      <c r="B26" s="30" t="str">
        <f>ETIQUETA3!I2</f>
        <v>0    comedor Rocha</v>
      </c>
      <c r="G26" s="30" t="str">
        <f>ETIQUETA3!J2</f>
        <v>71    comedor Rocha</v>
      </c>
      <c r="M26" s="30"/>
      <c r="N26" s="30"/>
    </row>
    <row r="27" spans="2:14" x14ac:dyDescent="0.25">
      <c r="B27" s="30" t="str">
        <f>ETIQUETA3!I3</f>
        <v>Maura Outeiral García</v>
      </c>
      <c r="G27" s="30" t="str">
        <f>ETIQUETA3!J3</f>
        <v>Antom Meilán García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R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591</v>
      </c>
    </row>
    <row r="2" spans="2:7" x14ac:dyDescent="0.25">
      <c r="B2" s="30" t="str">
        <f>ETIQUETA3!K2</f>
        <v>205    comedor I+D+i</v>
      </c>
      <c r="G2" s="30" t="str">
        <f>ETIQUETA3!L2</f>
        <v>229    comedor I+D+i</v>
      </c>
    </row>
    <row r="3" spans="2:7" x14ac:dyDescent="0.25">
      <c r="B3" s="30" t="str">
        <f>ETIQUETA3!K3</f>
        <v>Daniel Juan Dios Garcia</v>
      </c>
      <c r="G3" s="30" t="str">
        <f>ETIQUETA3!L3</f>
        <v>IVAN BOTANA GARCIA</v>
      </c>
    </row>
    <row r="6" spans="2:7" ht="60" customHeight="1" x14ac:dyDescent="0.8">
      <c r="B6" s="31" t="str">
        <f>ETIQUETA3!K4</f>
        <v>I</v>
      </c>
      <c r="G6" s="31" t="str">
        <f>ETIQUETA3!L4</f>
        <v>I</v>
      </c>
    </row>
    <row r="7" spans="2:7" ht="80.099999999999994" customHeight="1" x14ac:dyDescent="0.25"/>
    <row r="8" spans="2:7" x14ac:dyDescent="0.25">
      <c r="B8" s="30" t="str">
        <f>ETIQUETA3!M2</f>
        <v>16    comedor Comercial</v>
      </c>
      <c r="G8" s="30" t="str">
        <f>ETIQUETA3!N2</f>
        <v>196    comedor Rocha</v>
      </c>
    </row>
    <row r="9" spans="2:7" x14ac:dyDescent="0.25">
      <c r="B9" s="30" t="str">
        <f>ETIQUETA3!M3</f>
        <v>Juan Lado Veiga</v>
      </c>
      <c r="G9" s="30" t="str">
        <f>ETIQUETA3!N3</f>
        <v>LUIS MIGUEL GRELA LOPEZ</v>
      </c>
    </row>
    <row r="12" spans="2:7" ht="60" customHeight="1" x14ac:dyDescent="0.8">
      <c r="B12" s="31" t="str">
        <f>ETIQUETA3!M4</f>
        <v>C</v>
      </c>
      <c r="G12" s="31" t="str">
        <f>ETIQUETA3!N4</f>
        <v>R</v>
      </c>
    </row>
    <row r="13" spans="2:7" ht="80.099999999999994" customHeight="1" x14ac:dyDescent="0.25"/>
    <row r="14" spans="2:7" x14ac:dyDescent="0.25">
      <c r="B14" s="30" t="str">
        <f>ETIQUETA3!O2</f>
        <v>53    comedor Rocha</v>
      </c>
      <c r="G14" s="30" t="str">
        <f>ETIQUETA3!P2</f>
        <v>32    comedor Comercial</v>
      </c>
    </row>
    <row r="15" spans="2:7" x14ac:dyDescent="0.25">
      <c r="B15" s="30" t="str">
        <f>ETIQUETA3!O3</f>
        <v>Gabriel Viqueira Miranda</v>
      </c>
      <c r="G15" s="30" t="str">
        <f>ETIQUETA3!P3</f>
        <v>Enrique Iglesias Gonzalez</v>
      </c>
    </row>
    <row r="18" spans="2:7" ht="60" customHeight="1" x14ac:dyDescent="0.8">
      <c r="B18" s="31" t="str">
        <f>ETIQUETA3!O4</f>
        <v>R</v>
      </c>
      <c r="G18" s="31" t="str">
        <f>ETIQUETA3!P4</f>
        <v>C</v>
      </c>
    </row>
    <row r="19" spans="2:7" ht="80.099999999999994" customHeight="1" x14ac:dyDescent="0.25"/>
    <row r="20" spans="2:7" x14ac:dyDescent="0.25">
      <c r="B20" s="30" t="str">
        <f>ETIQUETA3!Q2</f>
        <v>24    comedor I+D+i</v>
      </c>
      <c r="G20" s="30" t="str">
        <f>ETIQUETA3!R2</f>
        <v>0    comedor I+D+i</v>
      </c>
    </row>
    <row r="21" spans="2:7" x14ac:dyDescent="0.25">
      <c r="B21" s="30" t="str">
        <f>ETIQUETA3!Q3</f>
        <v>Nicolás Viaño Santasmarinas</v>
      </c>
      <c r="G21" s="30" t="str">
        <f>ETIQUETA3!R3</f>
        <v>Javier Gallego Fernández</v>
      </c>
    </row>
    <row r="24" spans="2:7" ht="60" customHeight="1" x14ac:dyDescent="0.8">
      <c r="B24" s="31" t="str">
        <f>ETIQUETA3!Q4</f>
        <v>I</v>
      </c>
      <c r="G24" s="31" t="str">
        <f>ETIQUETA3!R4</f>
        <v>I</v>
      </c>
    </row>
    <row r="25" spans="2:7" ht="80.099999999999994" customHeight="1" x14ac:dyDescent="0.25"/>
    <row r="26" spans="2:7" x14ac:dyDescent="0.25">
      <c r="B26" s="30" t="str">
        <f>ETIQUETA3!S2</f>
        <v>0    comedor Comercial</v>
      </c>
      <c r="G26" s="30" t="e">
        <f>ETIQUETA3!T2</f>
        <v>#N/A</v>
      </c>
    </row>
    <row r="27" spans="2:7" x14ac:dyDescent="0.25">
      <c r="B27" s="30" t="str">
        <f>ETIQUETA3!S3</f>
        <v>Paloma Bescansa Rodriguez</v>
      </c>
      <c r="G27" s="30" t="e">
        <f>ETIQUETA3!T3</f>
        <v>#N/A</v>
      </c>
    </row>
    <row r="30" spans="2:7" ht="60" customHeight="1" x14ac:dyDescent="0.8">
      <c r="B30" s="31" t="str">
        <f>ETIQUETA3!S4</f>
        <v>C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592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29-11-21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2021-11-29T09:16:50Z</dcterms:modified>
</cp:coreProperties>
</file>