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C38466E8-A248-4EBA-9320-75EBFA7E349B}" xr6:coauthVersionLast="46" xr6:coauthVersionMax="46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13-07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<sst xmlns="http://schemas.openxmlformats.org/spreadsheetml/2006/main" count="1485" uniqueCount="776">
  <si>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</si>
  <si>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</si>
  <si>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</si>
  <si>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</si>
  <si>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</si>
  <si>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</si>
  <si>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</si>
  <si>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</si>
  <si>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</si>
  <si>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</si>
  <si>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</si>
  <si>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</si>
  <si>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</si>
  <si>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</si>
  <si>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</si>
  <si>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</si>
  <si>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</si>
  <si>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</si>
  <si>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</si>
  <si>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</si>
  <si>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</si>
  <si>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</si>
  <si>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</si>
  <si>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</si>
  <si>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</si>
  <si>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</si>
  <si>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</si>
  <si>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</si>
  <si>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</si>
  <si>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</si>
  <si>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</si>
  <si>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</si>
  <si>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</si>
  <si>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</si>
  <si>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</si>
  <si>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</si>
  <si>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</si>
  <si>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</si>
  <si>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</si>
  <si>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</si>
  <si>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</si>
  <si>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</si>
  <si>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</si>
  <si>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</si>
  <si>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</si>
  <si>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</si>
  <si>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</si>
  <si>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</si>
  <si>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</si>
  <si>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</si>
  <si>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</si>
  <si>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</si>
  <si>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</si>
  <si>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</si>
  <si>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</si>
  <si>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</si>
  <si>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</si>
  <si>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</si>
  <si>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</si>
  <si>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</si>
  <si>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</si>
  <si>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</si>
  <si>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</si>
  <si>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</si>
  <si>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</si>
  <si>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</si>
  <si>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</si>
  <si>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</si>
  <si>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</si>
  <si>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</si>
  <si>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</si>
  <si>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</si>
  <si>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</si>
  <si>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</si>
  <si>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</si>
  <si>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</si>
  <si>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</si>
  <si>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</si>
  <si>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</si>
  <si>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</si>
  <si>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</si>
  <si>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</si>
  <si>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</si>
  <si>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</si>
  <si>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</si>
  <si>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</si>
  <si>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</si>
  <si>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</si>
  <si>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</si>
  <si>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</si>
  <si>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</si>
  <si>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</si>
  <si>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</si>
  <si>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</si>
  <si>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</si>
  <si>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</si>
  <si>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</si>
  <si>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</si>
  <si>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</si>
  <si>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</si>
  <si>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</si>
  <si>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</si>
  <si>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</si>
  <si>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</si>
  <si>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</si>
  <si>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</si>
  <si>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</si>
  <si>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</si>
  <si>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</si>
  <si>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</si>
  <si>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</si>
  <si>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</si>
  <si>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</si>
  <si>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</si>
  <si>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</si>
  <si>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</si>
  <si>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</si>
  <si>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</si>
  <si>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</si>
  <si>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</si>
  <si>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</si>
  <si>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</si>
  <si>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</si>
  <si>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</si>
  <si>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</si>
  <si>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</si>
  <si>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</si>
  <si>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</si>
  <si>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</si>
  <si>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</si>
  <si>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</si>
  <si>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</si>
  <si>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</si>
  <si>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</si>
  <si>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</si>
  <si>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</si>
  <si>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</si>
  <si>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</si>
  <si>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</si>
  <si>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</si>
  <si>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</si>
  <si>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</si>
  <si>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</si>
  <si>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</si>
  <si>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</si>
  <si>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</si>
  <si>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</si>
  <si>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</si>
  <si>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</si>
  <si>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</si>
  <si>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</si>
  <si>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</si>
  <si>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</si>
  <si>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</si>
  <si>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</si>
  <si>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</si>
  <si>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</si>
  <si>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</si>
  <si>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</si>
  <si>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</si>
  <si>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</si>
  <si>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</si>
  <si>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</si>
  <si>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</si>
  <si>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</si>
  <si>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</si>
  <si>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</si>
  <si>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</si>
  <si>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</si>
  <si>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</si>
  <si>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</si>
  <si>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</si>
  <si>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</si>
  <si>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</si>
  <si>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</si>
  <si>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</si>
  <si>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</si>
  <si>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</si>
  <si>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</si>
  <si>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</si>
  <si>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</si>
  <si>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</si>
  <si>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</si>
  <si>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</si>
  <si>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</si>
  <si>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</si>
  <si>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</si>
  <si>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</si>
  <si>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</si>
  <si>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</si>
  <si>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</si>
  <si>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</si>
  <si>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</si>
  <si>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</si>
  <si>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</si>
  <si>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</si>
  <si>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</si>
  <si>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</si>
  <si>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</si>
  <si>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</si>
  <si>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</si>
  <si>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</si>
  <si>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</si>
  <si>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</si>
  <si>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</si>
  <si>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</si>
  <si>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</si>
  <si>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</si>
  <si>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</si>
  <si>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</si>
  <si>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</si>
  <si>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</si>
  <si>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</si>
  <si>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</si>
  <si>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</si>
  <si>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</si>
  <si>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</si>
  <si>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</si>
  <si>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</si>
  <si>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</si>
  <si>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</si>
  <si>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</si>
  <si>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</si>
  <si>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</si>
  <si>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</si>
  <si>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</si>
  <si>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</si>
  <si>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</si>
  <si>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</si>
  <si>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</si>
  <si>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</si>
  <si>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</si>
  <si>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</si>
  <si>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</si>
  <si>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</si>
  <si>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</si>
  <si>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</si>
  <si>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</si>
  <si>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</si>
  <si>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</si>
  <si>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</si>
  <si>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</si>
  <si>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</si>
  <si>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</si>
  <si>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</si>
  <si>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</si>
  <si>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</si>
  <si>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</si>
  <si>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</si>
  <si>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</si>
  <si>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</si>
  <si>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</si>
  <si>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</si>
  <si>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</si>
  <si>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</si>
  <si>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</si>
  <si>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</si>
  <si>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</si>
  <si>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</si>
  <si>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</si>
  <si>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</si>
  <si>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</si>
  <si>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</si>
  <si>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</si>
  <si>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</si>
  <si>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</si>
  <si>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</si>
  <si>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</si>
  <si>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</si>
  <si>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</si>
  <si>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</si>
  <si>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</si>
  <si>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</si>
  <si>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</si>
  <si>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</si>
  <si>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</si>
  <si>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</si>
  <si>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</si>
  <si>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</si>
  <si>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</si>
  <si>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</si>
  <si>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</si>
  <si>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</si>
  <si>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</si>
  <si>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</si>
  <si>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</si>
  <si>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</si>
  <si>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</si>
  <si>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</si>
  <si>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</si>
  <si>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</si>
  <si>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</si>
  <si>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</si>
  <si>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</si>
  <si>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</si>
  <si>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</si>
  <si>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</si>
  <si>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</si>
  <si>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</si>
  <si>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</si>
  <si>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</si>
  <si>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</si>
  <si>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</si>
  <si>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</si>
  <si>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</si>
  <si>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</si>
  <si>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</si>
  <si>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</si>
  <si>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</si>
  <si>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</si>
  <si>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</si>
  <si>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</si>
  <si>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</si>
  <si>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</si>
  <si>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</si>
  <si>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</si>
  <si>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</si>
  <si>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</si>
  <si>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</si>
  <si>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</si>
  <si>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</si>
  <si>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</si>
  <si>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</si>
  <si>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</si>
  <si>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</si>
  <si>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</si>
  <si>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</si>
  <si>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</si>
  <si>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</si>
  <si>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</si>
  <si>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</si>
  <si>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</si>
  <si>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</si>
  <si>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</si>
  <si>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</si>
  <si>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</si>
  <si>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</si>
  <si>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</si>
  <si>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</si>
  <si>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</si>
  <si>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</si>
  <si>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</si>
  <si>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</si>
  <si>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</si>
  <si>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</si>
  <si>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</si>
  <si>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</si>
  <si>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</si>
  <si>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</si>
  <si>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</si>
  <si>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</si>
  <si>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</si>
  <si>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</si>
  <si>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</si>
  <si>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</si>
  <si>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</si>
  <si>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</si>
  <si>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</si>
  <si>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</si>
  <si>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</si>
  <si>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</si>
  <si>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</si>
  <si>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</si>
  <si>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</si>
  <si>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</si>
  <si>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</si>
  <si>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</si>
  <si>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</si>
  <si>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</si>
  <si>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</si>
  <si>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</si>
  <si>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</si>
  <si>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</si>
  <si>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</si>
  <si>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</si>
  <si>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</si>
  <si>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</si>
  <si>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</si>
  <si>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</si>
  <si>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</si>
  <si>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</si>
  <si>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</si>
  <si>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</si>
  <si>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</si>
  <si>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</si>
  <si>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</si>
  <si>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</si>
  <si>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</si>
  <si>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</si>
  <si>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</si>
  <si>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</si>
  <si>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</si>
  <si>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</si>
  <si>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</si>
  <si>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</si>
  <si>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</si>
  <si>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</si>
  <si>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</si>
  <si>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</si>
  <si>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</si>
  <si>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</si>
  <si>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</si>
  <si>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</si>
  <si>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</si>
  <si>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</si>
  <si>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</si>
  <si>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</si>
  <si>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</si>
  <si>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</si>
  <si>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</si>
  <si>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</si>
  <si>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</si>
  <si>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</si>
  <si>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</si>
  <si>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</si>
  <si>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</si>
  <si>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</si>
  <si>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</si>
  <si>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</si>
  <si>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</si>
  <si>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</si>
  <si>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</si>
  <si>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</si>
  <si>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</si>
  <si>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</si>
  <si>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</si>
  <si>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</si>
  <si>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</si>
  <si>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</si>
  <si>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</si>
  <si>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</si>
  <si>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</si>
  <si>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</si>
  <si>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</si>
  <si>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</si>
  <si>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</si>
  <si>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</si>
  <si>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</si>
  <si>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</si>
  <si>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</si>
  <si>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</si>
  <si>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</si>
  <si>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</si>
  <si>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</si>
  <si>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</si>
  <si>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</si>
  <si>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</si>
  <si>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</si>
  <si>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</si>
  <si>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</si>
  <si>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</si>
  <si>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</si>
  <si>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</si>
  <si>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</si>
  <si>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</si>
  <si>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</si>
  <si>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</si>
  <si>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</si>
  <si>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</si>
  <si>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</si>
  <si>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</si>
  <si>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</si>
  <si>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</si>
  <si>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</si>
  <si>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</si>
  <si>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</si>
  <si>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</si>
  <si>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</si>
  <si>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</si>
  <si>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</si>
  <si>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</si>
  <si>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</si>
  <si>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</si>
  <si>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</si>
  <si>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</si>
  <si>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</si>
  <si>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</si>
  <si>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</si>
  <si>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</si>
  <si>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</si>
  <si>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</si>
  <si>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</si>
  <si>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</si>
  <si>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</si>
  <si>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</si>
  <si>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</si>
  <si>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</si>
  <si>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</si>
  <si>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</si>
  <si>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</si>
  <si>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</si>
  <si>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</si>
  <si>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</si>
  <si>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</si>
  <si>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</si>
  <si>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</si>
  <si>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</si>
  <si>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</si>
  <si>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</si>
  <si>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</si>
  <si>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</si>
  <si>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</si>
  <si>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</si>
  <si>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</si>
  <si>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</si>
  <si>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</si>
  <si>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</si>
  <si>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</si>
  <si>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</si>
  <si>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</si>
  <si>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</si>
  <si>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</si>
  <si>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</si>
  <si>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</si>
  <si>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</si>
  <si>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</si>
  <si>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</si>
  <si>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</si>
  <si>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</si>
  <si>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</si>
  <si>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</si>
  <si>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</si>
  <si>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</si>
  <si>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</si>
  <si>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</si>
  <si>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</si>
  <si>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</si>
  <si>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</si>
  <si>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</si>
  <si>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</si>
  <si>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</si>
  <si>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</si>
  <si>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</si>
  <si>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</si>
  <si>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</si>
  <si>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</si>
  <si>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</si>
  <si>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</si>
  <si>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</si>
  <si>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</si>
  <si>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</si>
  <si>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</si>
  <si>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</si>
  <si>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</si>
  <si>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</si>
  <si>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</si>
  <si>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</si>
  <si>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</si>
  <si>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</si>
  <si>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</si>
  <si>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</si>
  <si>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</si>
  <si>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</si>
  <si>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</si>
  <si>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</si>
  <si>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</si>
  <si>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</si>
  <si>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</si>
  <si>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</si>
  <si>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</si>
  <si>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</si>
  <si>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</si>
  <si>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</si>
  <si>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</si>
  <si>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</si>
  <si>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</si>
  <si>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</si>
  <si>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</si>
  <si>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</si>
  <si>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</si>
  <si>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</si>
  <si>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</si>
  <si>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</si>
  <si>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</si>
  <si>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</si>
  <si>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</si>
  <si>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</si>
  <si>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</si>
  <si>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</si>
  <si>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</si>
  <si>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</si>
  <si>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</si>
  <si>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</si>
  <si>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</si>
  <si>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</si>
  <si>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</si>
  <si>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</si>
  <si>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</si>
  <si>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</si>
  <si>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</si>
  <si>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</si>
  <si>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</si>
  <si>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</si>
  <si>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</si>
  <si>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</si>
  <si>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</si>
  <si>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</si>
  <si>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</si>
  <si>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</si>
  <si>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</si>
  <si>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</si>
  <si>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</si>
  <si>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</si>
  <si>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</si>
  <si>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</si>
  <si>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</si>
  <si>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</si>
  <si>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</si>
  <si>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</si>
  <si>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</si>
  <si>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</si>
  <si>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</si>
  <si>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</si>
  <si>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</si>
  <si>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</si>
  <si>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</si>
  <si>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</si>
  <si>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</si>
  <si>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</si>
  <si>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</si>
  <si>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</si>
  <si>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</si>
  <si>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</si>
  <si>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</si>
  <si>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</si>
  <si>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</si>
  <si>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</si>
  <si>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</si>
  <si>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</si>
  <si>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</si>
  <si>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</si>
  <si>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</si>
  <si>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</si>
  <si>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</si>
  <si>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</si>
  <si>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</si>
  <si>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</si>
  <si>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</si>
  <si>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</si>
  <si>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</si>
  <si>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</si>
  <si>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</si>
  <si>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</si>
  <si>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</si>
  <si>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</si>
  <si>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</si>
  <si>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</si>
  <si>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</si>
  <si>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</si>
  <si>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</si>
  <si>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</si>
  <si>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</si>
  <si>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</si>
  <si>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</si>
  <si>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</si>
  <si>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</si>
  <si>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</si>
  <si>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</si>
  <si>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</si>
  <si>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</si>
  <si>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</si>
  <si>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</si>
  <si>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</si>
  <si>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</si>
  <si>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</si>
  <si>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</si>
  <si>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</si>
  <si>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</si>
  <si>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</si>
  <si>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</si>
  <si>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</si>
  <si>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</si>
  <si>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</si>
  <si>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</si>
  <si>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</si>
  <si>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</si>
  <si>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</si>
  <si>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</si>
  <si>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</si>
  <si>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</si>
  <si>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</si>
  <si>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</si>
  <si>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</si>
  <si>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</si>
  <si>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</si>
  <si>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</si>
  <si>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</si>
  <si>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</si>
  <si>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</si>
  <si>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</si>
  <si>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</si>
  <si>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</si>
  <si>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</si>
  <si>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</si>
  <si>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</si>
  <si>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</si>
  <si>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</si>
  <si>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</si>
  <si>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</si>
  <si>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</si>
  <si>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</si>
  <si>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</si>
  <si>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</si>
  <si>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</si>
  <si>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</si>
  <si>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</si>
  <si>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</si>
  <si>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</si>
  <si>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</si>
  <si>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</si>
  <si>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</si>
  <si>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</si>
  <si>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</si>
  <si>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</si>
  <si>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</si>
  <si>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</si>
  <si>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</si>
  <si>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</si>
  <si>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</si>
  <si>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</si>
  <si>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</si>
  <si>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</si>
  <si>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</si>
  <si>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</si>
  <si>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</si>
  <si>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</si>
  <si>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</si>
  <si>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</si>
  <si>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</si>
  <si>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</si>
  <si>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</si>
  <si>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</si>
  <si>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</si>
  <si>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</si>
  <si>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</si>
  <si>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</si>
  <si>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</si>
  <si>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</si>
  <si>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</si>
  <si>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</si>
  <si>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</si>
  <si>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</si>
  <si>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</si>
  <si>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</si>
  <si>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</si>
  <si>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</si>
  <si>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</si>
  <si>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</si>
  <si>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FRUTA</t>
  </si>
  <si>
    <t>AGUA</t>
  </si>
  <si>
    <t>PASTA MARINERA</t>
  </si>
  <si>
    <t>ENSALADA</t>
  </si>
  <si>
    <t>LENTEJAS</t>
  </si>
  <si>
    <t>Comedor I+D</t>
  </si>
  <si>
    <t>PATATAS FRITAS</t>
  </si>
  <si>
    <t>REVUELTO DE JAMÓN</t>
  </si>
  <si>
    <t>ARROZ EN BLANCO</t>
  </si>
  <si>
    <t>mcasal@televes.com</t>
  </si>
  <si>
    <t>ENSALADA MIXTA</t>
  </si>
  <si>
    <t>PATATAS COCIDAS</t>
  </si>
  <si>
    <t>YOGURT</t>
  </si>
  <si>
    <t>AQUARIUS</t>
  </si>
  <si>
    <t>MANUEL ALEJANDRO</t>
  </si>
  <si>
    <t>CASAL</t>
  </si>
  <si>
    <t>FILETE DE TERNERA A LA PLANCHA</t>
  </si>
  <si>
    <t>SALMON EN SALSA TÁRTARA</t>
  </si>
  <si>
    <t>CALLOS</t>
  </si>
  <si>
    <t>MARMITAKO</t>
  </si>
  <si>
    <t>MACARRONES CON QUESO</t>
  </si>
  <si>
    <t>FINGERS DE POLLO CASEROS</t>
  </si>
  <si>
    <t>TARTA DE FRESAS CON NATA</t>
  </si>
  <si>
    <t>Pongan sobres de aceite por favor.</t>
  </si>
  <si>
    <t>CHULETAS DE CERDO</t>
  </si>
  <si>
    <t>Menú sin gluten para celíacos</t>
  </si>
  <si>
    <t>MEJILLONES AL CURRY</t>
  </si>
  <si>
    <t>Aliño para la ensalada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</si>
</sst>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3-07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5"/>
  <sheetViews>
    <sheetView topLeftCell="A295" workbookViewId="0">
      <selection activeCell="E325" sqref="E325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6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6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6" ht="27" thickBot="1" x14ac:dyDescent="0.3">
      <c r="A325" s="64" t="s">
        <v>757</v>
      </c>
      <c r="B325" s="63"/>
      <c r="C325" s="65" t="s">
        <v>762</v>
      </c>
      <c r="D325" s="65" t="s">
        <v>763</v>
      </c>
      <c r="E325" s="64" t="s">
        <v>56</v>
      </c>
      <c r="F325" s="63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0    comedor I+D+i</v>
      </c>
    </row>
    <row r="3" spans="2:20" x14ac:dyDescent="0.25">
      <c r="B3" s="30" t="str">
        <f>ETIQUETA3!A3</f>
        <v>Samuel García García</v>
      </c>
      <c r="G3" s="30" t="str">
        <f>ETIQUETA3!B3</f>
        <v>Iñaki Aguiriano Guerra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229    comedor I+D+i</v>
      </c>
      <c r="G8" s="30" t="str">
        <f>ETIQUETA3!D2</f>
        <v>146    comedor Rocha</v>
      </c>
    </row>
    <row r="9" spans="2:20" x14ac:dyDescent="0.25">
      <c r="B9" s="30" t="str">
        <f>ETIQUETA3!C3</f>
        <v>IVAN BOTANA GARCIA</v>
      </c>
      <c r="G9" s="30" t="str">
        <f>ETIQUETA3!D3</f>
        <v>Carlos Perez Sainz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32    comedor Comercial</v>
      </c>
      <c r="G14" s="30" t="str">
        <f>ETIQUETA3!F2</f>
        <v>29    comedor Rocha</v>
      </c>
    </row>
    <row r="15" spans="2:20" x14ac:dyDescent="0.25">
      <c r="B15" s="30" t="str">
        <f>ETIQUETA3!E3</f>
        <v>Enrique Iglesias Gonzalez</v>
      </c>
      <c r="G15" s="30" t="str">
        <f>ETIQUETA3!F3</f>
        <v>Santiago Antón Area</v>
      </c>
    </row>
    <row r="18" spans="2:14" ht="60" customHeight="1" x14ac:dyDescent="0.8">
      <c r="B18" s="31" t="str">
        <f>ETIQUETA3!E4</f>
        <v>C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0    comedor Rocha</v>
      </c>
      <c r="G20" s="30" t="str">
        <f>ETIQUETA3!H2</f>
        <v>92    comedor I+D+i</v>
      </c>
    </row>
    <row r="21" spans="2:14" x14ac:dyDescent="0.25">
      <c r="B21" s="30" t="str">
        <f>ETIQUETA3!G3</f>
        <v>Maura Outeiral García</v>
      </c>
      <c r="G21" s="30" t="str">
        <f>ETIQUETA3!H3</f>
        <v>Sergio Bello Martinez</v>
      </c>
    </row>
    <row r="24" spans="2:14" ht="60" customHeight="1" x14ac:dyDescent="0.8">
      <c r="B24" s="31" t="str">
        <f>ETIQUETA3!G4</f>
        <v>R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2    comedor I+D+i</v>
      </c>
      <c r="G26" s="30" t="str">
        <f>ETIQUETA3!J2</f>
        <v>108    comedor Rocha</v>
      </c>
      <c r="M26" s="30"/>
      <c r="N26" s="30"/>
    </row>
    <row r="27" spans="2:14" x14ac:dyDescent="0.25">
      <c r="B27" s="30" t="str">
        <f>ETIQUETA3!I3</f>
        <v>MIGUEL RUIZ GARCIA</v>
      </c>
      <c r="G27" s="30" t="str">
        <f>ETIQUETA3!J3</f>
        <v>Francisco Javier Martínez Alonso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17    comedor Comercial</v>
      </c>
      <c r="G2" s="30" t="str">
        <f>ETIQUETA3!L2</f>
        <v>14    comedor I+D+i</v>
      </c>
    </row>
    <row r="3" spans="2:7" x14ac:dyDescent="0.25">
      <c r="B3" s="30" t="str">
        <f>ETIQUETA3!K3</f>
        <v>Manuel Regueiro Seoane</v>
      </c>
      <c r="G3" s="30" t="str">
        <f>ETIQUETA3!L3</f>
        <v>Enrique Romay Castiñeira</v>
      </c>
    </row>
    <row r="6" spans="2:7" ht="60" customHeight="1" x14ac:dyDescent="0.8">
      <c r="B6" s="31" t="str">
        <f>ETIQUETA3!K4</f>
        <v>C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156    comedor Comercial</v>
      </c>
      <c r="G8" s="30" t="str">
        <f>ETIQUETA3!N2</f>
        <v>257    comedor I+D+i</v>
      </c>
    </row>
    <row r="9" spans="2:7" x14ac:dyDescent="0.25">
      <c r="B9" s="30" t="str">
        <f>ETIQUETA3!M3</f>
        <v>José Luis Álvarez Castro</v>
      </c>
      <c r="G9" s="30" t="str">
        <f>ETIQUETA3!N3</f>
        <v>MIGUEL ANGEL GARCIA RODRIGUEZ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105    comedor Rocha</v>
      </c>
      <c r="G14" s="30" t="str">
        <f>ETIQUETA3!P2</f>
        <v>0    comedor I+D+i</v>
      </c>
    </row>
    <row r="15" spans="2:7" x14ac:dyDescent="0.25">
      <c r="B15" s="30" t="str">
        <f>ETIQUETA3!O3</f>
        <v>Iñaki Larrosa Corcuera</v>
      </c>
      <c r="G15" s="30" t="str">
        <f>ETIQUETA3!P3</f>
        <v>Roi Cabanas Rodriguez</v>
      </c>
    </row>
    <row r="18" spans="2:7" ht="60" customHeight="1" x14ac:dyDescent="0.8">
      <c r="B18" s="31" t="str">
        <f>ETIQUETA3!O4</f>
        <v>R</v>
      </c>
      <c r="G18" s="31" t="str">
        <f>ETIQUETA3!P4</f>
        <v>I</v>
      </c>
    </row>
    <row r="19" spans="2:7" ht="84.95" customHeight="1" x14ac:dyDescent="0.25"/>
    <row r="20" spans="2:7" x14ac:dyDescent="0.25">
      <c r="B20" s="30" t="str">
        <f>ETIQUETA3!Q2</f>
        <v>208    comedor I+D+i</v>
      </c>
      <c r="G20" s="30" t="str">
        <f>ETIQUETA3!R2</f>
        <v>0    comedor Rocha</v>
      </c>
    </row>
    <row r="21" spans="2:7" x14ac:dyDescent="0.25">
      <c r="B21" s="30" t="str">
        <f>ETIQUETA3!Q3</f>
        <v>José Luis Mourelle Blanco</v>
      </c>
      <c r="G21" s="30" t="str">
        <f>ETIQUETA3!R3</f>
        <v>MANUEL ALEJANDRO CASAL</v>
      </c>
    </row>
    <row r="24" spans="2:7" ht="60" customHeight="1" x14ac:dyDescent="0.8">
      <c r="B24" s="31" t="str">
        <f>ETIQUETA3!Q4</f>
        <v>I</v>
      </c>
      <c r="G24" s="31" t="str">
        <f>ETIQUETA3!R4</f>
        <v>R</v>
      </c>
    </row>
    <row r="25" spans="2:7" ht="84.95" customHeight="1" x14ac:dyDescent="0.25"/>
    <row r="26" spans="2:7" x14ac:dyDescent="0.25">
      <c r="B26" s="30" t="str">
        <f>ETIQUETA3!S2</f>
        <v>7    comedor I+D+i</v>
      </c>
      <c r="G26" s="30" t="e">
        <f>ETIQUETA3!T2</f>
        <v>#N/A</v>
      </c>
    </row>
    <row r="27" spans="2:7" x14ac:dyDescent="0.25">
      <c r="B27" s="30" t="str">
        <f>ETIQUETA3!S3</f>
        <v>Jorge Villarino Rey</v>
      </c>
      <c r="G27" s="30" t="e">
        <f>ETIQUETA3!T3</f>
        <v>#N/A</v>
      </c>
    </row>
    <row r="30" spans="2:7" ht="60" customHeight="1" x14ac:dyDescent="0.8">
      <c r="B30" s="31" t="str">
        <f>ETIQUETA3!S4</f>
        <v>I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2" sqref="B2:H20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725</v>
      </c>
      <c r="C2" s="64" t="s">
        <v>755</v>
      </c>
      <c r="D2" s="64" t="s">
        <v>764</v>
      </c>
      <c r="E2" s="64" t="s">
        <v>754</v>
      </c>
      <c r="F2" s="64" t="s">
        <v>748</v>
      </c>
      <c r="G2" s="64" t="s">
        <v>749</v>
      </c>
      <c r="H2" s="64"/>
      <c r="I2">
        <f>VLOOKUP($B2,CLIENTES!$A$1:$H$400,2,0)</f>
        <v>0</v>
      </c>
      <c r="J2" t="str">
        <f>VLOOKUP($B2,CLIENTES!$A$1:$H$400,3,0)</f>
        <v>Samuel</v>
      </c>
      <c r="K2" t="str">
        <f>VLOOKUP($B2,CLIENTES!$A$1:$H$400,4,0)</f>
        <v>García García</v>
      </c>
      <c r="L2" t="str">
        <f>VLOOKUP($B2,CLIENTES!$A$1:$H$400,5,0)</f>
        <v>comedor I+D+i</v>
      </c>
      <c r="M2">
        <f>VLOOKUP($B2,CLIENTES!$A$1:$H$400,6,0)</f>
        <v>652878246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FILETE DE TERNERA A LA PLANCHA; PATATAS FRITAS</v>
      </c>
    </row>
    <row r="3" spans="1:16" ht="15.75" thickBot="1" x14ac:dyDescent="0.3">
      <c r="A3">
        <v>2</v>
      </c>
      <c r="B3" s="64" t="s">
        <v>715</v>
      </c>
      <c r="C3" s="64" t="s">
        <v>755</v>
      </c>
      <c r="D3" s="64" t="s">
        <v>765</v>
      </c>
      <c r="E3" s="64" t="s">
        <v>759</v>
      </c>
      <c r="F3" s="64" t="s">
        <v>748</v>
      </c>
      <c r="G3" s="64" t="s">
        <v>749</v>
      </c>
      <c r="H3" s="64"/>
      <c r="I3">
        <f>VLOOKUP($B3,CLIENTES!$A$1:$H$400,2,0)</f>
        <v>0</v>
      </c>
      <c r="J3" t="str">
        <f>VLOOKUP($B3,CLIENTES!$A$1:$H$400,3,0)</f>
        <v>Iñaki</v>
      </c>
      <c r="K3" t="str">
        <f>VLOOKUP($B3,CLIENTES!$A$1:$H$400,4,0)</f>
        <v>Aguiriano Guerra</v>
      </c>
      <c r="L3" t="str">
        <f>VLOOKUP($B3,CLIENTES!$A$1:$H$400,5,0)</f>
        <v>comedor I+D+i</v>
      </c>
      <c r="M3">
        <f>VLOOKUP($B3,CLIENTES!$A$1:$H$400,6,0)</f>
        <v>689248598</v>
      </c>
      <c r="N3">
        <f>VLOOKUP($B3,CLIENTES!$A$1:$H$400,7,0)</f>
        <v>0</v>
      </c>
      <c r="O3">
        <f>VLOOKUP($B3,CLIENTES!$A$1:$H$400,8,0)</f>
        <v>0</v>
      </c>
      <c r="P3" t="str">
        <f t="shared" si="0"/>
        <v>SALMON EN SALSA TÁRTARA; PATATAS COCIDAS</v>
      </c>
    </row>
    <row r="4" spans="1:16" ht="15.75" thickBot="1" x14ac:dyDescent="0.3">
      <c r="A4">
        <v>3</v>
      </c>
      <c r="B4" s="64" t="s">
        <v>605</v>
      </c>
      <c r="C4" s="64" t="s">
        <v>752</v>
      </c>
      <c r="D4" s="64" t="s">
        <v>750</v>
      </c>
      <c r="E4" s="64"/>
      <c r="F4" s="64" t="s">
        <v>748</v>
      </c>
      <c r="G4" s="64" t="s">
        <v>749</v>
      </c>
      <c r="H4" s="64"/>
      <c r="I4">
        <f>VLOOKUP($B4,CLIENTES!$A$1:$H$400,2,0)</f>
        <v>229</v>
      </c>
      <c r="J4" t="str">
        <f>VLOOKUP($B4,CLIENTES!$A$1:$H$400,3,0)</f>
        <v>IVAN</v>
      </c>
      <c r="K4" t="str">
        <f>VLOOKUP($B4,CLIENTES!$A$1:$H$400,4,0)</f>
        <v>BOTANA GARCIA</v>
      </c>
      <c r="L4" t="str">
        <f>VLOOKUP($B4,CLIENTES!$A$1:$H$400,5,0)</f>
        <v>comedor I+D+i</v>
      </c>
      <c r="M4">
        <f>VLOOKUP($B4,CLIENTES!$A$1:$H$400,6,0)</f>
        <v>679150587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PASTA MARINERA; </v>
      </c>
    </row>
    <row r="5" spans="1:16" ht="15.75" thickBot="1" x14ac:dyDescent="0.3">
      <c r="A5">
        <v>4</v>
      </c>
      <c r="B5" s="64" t="s">
        <v>416</v>
      </c>
      <c r="C5" s="64" t="s">
        <v>766</v>
      </c>
      <c r="D5" s="64" t="s">
        <v>767</v>
      </c>
      <c r="E5" s="64" t="s">
        <v>756</v>
      </c>
      <c r="F5" s="64" t="s">
        <v>748</v>
      </c>
      <c r="G5" s="64" t="s">
        <v>749</v>
      </c>
      <c r="H5" s="64" t="s">
        <v>416</v>
      </c>
      <c r="I5">
        <f>VLOOKUP($B5,CLIENTES!$A$1:$H$400,2,0)</f>
        <v>146</v>
      </c>
      <c r="J5" t="str">
        <f>VLOOKUP($B5,CLIENTES!$A$1:$H$400,3,0)</f>
        <v>Carlos</v>
      </c>
      <c r="K5" t="str">
        <f>VLOOKUP($B5,CLIENTES!$A$1:$H$400,4,0)</f>
        <v>Perez Sainz</v>
      </c>
      <c r="L5" t="str">
        <f>VLOOKUP($B5,CLIENTES!$A$1:$H$400,5,0)</f>
        <v>comedor Rocha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MARMITAKO; ARROZ EN BLANCO</v>
      </c>
    </row>
    <row r="6" spans="1:16" s="27" customFormat="1" ht="15.75" thickBot="1" x14ac:dyDescent="0.3">
      <c r="A6" s="27">
        <v>5</v>
      </c>
      <c r="B6" s="64" t="s">
        <v>90</v>
      </c>
      <c r="C6" s="64" t="s">
        <v>768</v>
      </c>
      <c r="D6" s="64" t="s">
        <v>769</v>
      </c>
      <c r="E6" s="64" t="s">
        <v>759</v>
      </c>
      <c r="F6" s="64"/>
      <c r="G6" s="64" t="s">
        <v>749</v>
      </c>
      <c r="H6" s="64"/>
      <c r="I6">
        <f>VLOOKUP($B6,CLIENTES!$A$1:$H$400,2,0)</f>
        <v>32</v>
      </c>
      <c r="J6" t="str">
        <f>VLOOKUP($B6,CLIENTES!$A$1:$H$400,3,0)</f>
        <v>Enrique</v>
      </c>
      <c r="K6" t="str">
        <f>VLOOKUP($B6,CLIENTES!$A$1:$H$400,4,0)</f>
        <v>Iglesias Gonzalez</v>
      </c>
      <c r="L6" t="str">
        <f>VLOOKUP($B6,CLIENTES!$A$1:$H$400,5,0)</f>
        <v>comedor Comercial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FINGERS DE POLLO CASEROS; PATATAS COCIDAS</v>
      </c>
    </row>
    <row r="7" spans="1:16" ht="15.75" thickBot="1" x14ac:dyDescent="0.3">
      <c r="A7">
        <v>6</v>
      </c>
      <c r="B7" s="64" t="s">
        <v>83</v>
      </c>
      <c r="C7" s="64" t="s">
        <v>758</v>
      </c>
      <c r="D7" s="64" t="s">
        <v>767</v>
      </c>
      <c r="E7" s="64"/>
      <c r="F7" s="64" t="s">
        <v>748</v>
      </c>
      <c r="G7" s="64" t="s">
        <v>749</v>
      </c>
      <c r="H7" s="64"/>
      <c r="I7">
        <f>VLOOKUP($B7,CLIENTES!$A$1:$H$400,2,0)</f>
        <v>29</v>
      </c>
      <c r="J7" t="str">
        <f>VLOOKUP($B7,CLIENTES!$A$1:$H$400,3,0)</f>
        <v>Santiago</v>
      </c>
      <c r="K7" t="str">
        <f>VLOOKUP($B7,CLIENTES!$A$1:$H$400,4,0)</f>
        <v>Antón Area</v>
      </c>
      <c r="L7" t="str">
        <f>VLOOKUP($B7,CLIENTES!$A$1:$H$400,5,0)</f>
        <v>comedor Rocha</v>
      </c>
      <c r="M7">
        <f>VLOOKUP($B7,CLIENTES!$A$1:$H$400,6,0)</f>
        <v>692383058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MARMITAKO; </v>
      </c>
    </row>
    <row r="8" spans="1:16" ht="27" thickBot="1" x14ac:dyDescent="0.3">
      <c r="A8">
        <v>7</v>
      </c>
      <c r="B8" s="64" t="s">
        <v>745</v>
      </c>
      <c r="C8" s="64"/>
      <c r="D8" s="64" t="s">
        <v>767</v>
      </c>
      <c r="E8" s="64" t="s">
        <v>756</v>
      </c>
      <c r="F8" s="64" t="s">
        <v>770</v>
      </c>
      <c r="G8" s="64" t="s">
        <v>749</v>
      </c>
      <c r="H8" s="64"/>
      <c r="I8">
        <f>VLOOKUP($B8,CLIENTES!$A$1:$H$400,2,0)</f>
        <v>0</v>
      </c>
      <c r="J8" t="str">
        <f>VLOOKUP($B8,CLIENTES!$A$1:$H$400,3,0)</f>
        <v>Maura</v>
      </c>
      <c r="K8" t="str">
        <f>VLOOKUP($B8,CLIENTES!$A$1:$H$400,4,0)</f>
        <v>Outeiral García</v>
      </c>
      <c r="L8" t="str">
        <f>VLOOKUP($B8,CLIENTES!$A$1:$H$400,5,0)</f>
        <v>comedor Rocha</v>
      </c>
      <c r="M8">
        <f>VLOOKUP($B8,CLIENTES!$A$1:$H$400,6,0)</f>
        <v>609803295</v>
      </c>
      <c r="N8">
        <f>VLOOKUP($B8,CLIENTES!$A$1:$H$400,7,0)</f>
        <v>0</v>
      </c>
      <c r="O8">
        <f>VLOOKUP($B8,CLIENTES!$A$1:$H$400,8,0)</f>
        <v>0</v>
      </c>
      <c r="P8" t="str">
        <f t="shared" si="0"/>
        <v>MARMITAKO; ARROZ EN BLANCO</v>
      </c>
    </row>
    <row r="9" spans="1:16" ht="15.75" thickBot="1" x14ac:dyDescent="0.3">
      <c r="A9">
        <v>8</v>
      </c>
      <c r="B9" s="64" t="s">
        <v>262</v>
      </c>
      <c r="C9" s="64"/>
      <c r="D9" s="64" t="s">
        <v>767</v>
      </c>
      <c r="E9" s="64"/>
      <c r="F9" s="64" t="s">
        <v>748</v>
      </c>
      <c r="G9" s="64" t="s">
        <v>749</v>
      </c>
      <c r="H9" s="64"/>
      <c r="I9">
        <f>VLOOKUP($B9,CLIENTES!$A$1:$H$400,2,0)</f>
        <v>92</v>
      </c>
      <c r="J9" t="str">
        <f>VLOOKUP($B9,CLIENTES!$A$1:$H$400,3,0)</f>
        <v>Sergio</v>
      </c>
      <c r="K9" t="str">
        <f>VLOOKUP($B9,CLIENTES!$A$1:$H$400,4,0)</f>
        <v>Bello Martinez</v>
      </c>
      <c r="L9" t="str">
        <f>VLOOKUP($B9,CLIENTES!$A$1:$H$400,5,0)</f>
        <v>comedor I+D+i</v>
      </c>
      <c r="M9">
        <f>VLOOKUP($B9,CLIENTES!$A$1:$H$400,6,0)</f>
        <v>645991795</v>
      </c>
      <c r="N9">
        <f>VLOOKUP($B9,CLIENTES!$A$1:$H$400,7,0)</f>
        <v>0</v>
      </c>
      <c r="O9" t="str">
        <f>VLOOKUP($B9,CLIENTES!$A$1:$H$400,8,0)</f>
        <v>Crustaceos</v>
      </c>
      <c r="P9" t="str">
        <f t="shared" si="0"/>
        <v xml:space="preserve">MARMITAKO; </v>
      </c>
    </row>
    <row r="10" spans="1:16" ht="15" customHeight="1" thickBot="1" x14ac:dyDescent="0.3">
      <c r="A10">
        <v>9</v>
      </c>
      <c r="B10" s="64" t="s">
        <v>6</v>
      </c>
      <c r="C10" s="64" t="s">
        <v>758</v>
      </c>
      <c r="D10" s="64" t="s">
        <v>769</v>
      </c>
      <c r="E10" s="64" t="s">
        <v>754</v>
      </c>
      <c r="F10" s="64" t="s">
        <v>748</v>
      </c>
      <c r="G10" s="64" t="s">
        <v>749</v>
      </c>
      <c r="H10" s="6" t="s">
        <v>771</v>
      </c>
      <c r="I10">
        <f>VLOOKUP($B10,CLIENTES!$A$1:$H$400,2,0)</f>
        <v>2</v>
      </c>
      <c r="J10" t="str">
        <f>VLOOKUP($B10,CLIENTES!$A$1:$H$400,3,0)</f>
        <v>MIGUEL</v>
      </c>
      <c r="K10" t="str">
        <f>VLOOKUP($B10,CLIENTES!$A$1:$H$400,4,0)</f>
        <v>RUIZ GARCIA</v>
      </c>
      <c r="L10" t="str">
        <f>VLOOKUP($B10,CLIENTES!$A$1:$H$400,5,0)</f>
        <v>comedor I+D+i</v>
      </c>
      <c r="M10">
        <f>VLOOKUP($B10,CLIENTES!$A$1:$H$400,6,0)</f>
        <v>697383812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FRITAS; FRUTA</v>
      </c>
    </row>
    <row r="11" spans="1:16" s="27" customFormat="1" ht="15.75" thickBot="1" x14ac:dyDescent="0.3">
      <c r="A11" s="27">
        <v>10</v>
      </c>
      <c r="B11" s="64" t="s">
        <v>317</v>
      </c>
      <c r="C11" s="64"/>
      <c r="D11" s="64" t="s">
        <v>767</v>
      </c>
      <c r="E11" s="64"/>
      <c r="F11" s="64" t="s">
        <v>748</v>
      </c>
      <c r="G11" s="64" t="s">
        <v>749</v>
      </c>
      <c r="H11" s="64"/>
      <c r="I11">
        <f>VLOOKUP($B11,CLIENTES!$A$1:$H$400,2,0)</f>
        <v>108</v>
      </c>
      <c r="J11" t="str">
        <f>VLOOKUP($B11,CLIENTES!$A$1:$H$400,3,0)</f>
        <v>Francisco Javier</v>
      </c>
      <c r="K11" t="str">
        <f>VLOOKUP($B11,CLIENTES!$A$1:$H$400,4,0)</f>
        <v>Martínez Alonso</v>
      </c>
      <c r="L11" t="str">
        <f>VLOOKUP($B11,CLIENTES!$A$1:$H$400,5,0)</f>
        <v>comedor Rocha</v>
      </c>
      <c r="M11">
        <f>VLOOKUP($B11,CLIENTES!$A$1:$H$400,6,0)</f>
        <v>665070054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FRUTA</v>
      </c>
    </row>
    <row r="12" spans="1:16" ht="15.75" thickBot="1" x14ac:dyDescent="0.3">
      <c r="A12">
        <v>11</v>
      </c>
      <c r="B12" s="64" t="s">
        <v>49</v>
      </c>
      <c r="C12" s="64"/>
      <c r="D12" s="64" t="s">
        <v>769</v>
      </c>
      <c r="E12" s="64" t="s">
        <v>754</v>
      </c>
      <c r="F12" s="64" t="s">
        <v>760</v>
      </c>
      <c r="G12" s="64" t="s">
        <v>749</v>
      </c>
      <c r="H12" s="64"/>
      <c r="I12">
        <f>VLOOKUP($B12,CLIENTES!$A$1:$H$400,2,0)</f>
        <v>17</v>
      </c>
      <c r="J12" t="str">
        <f>VLOOKUP($B12,CLIENTES!$A$1:$H$400,3,0)</f>
        <v>Manuel</v>
      </c>
      <c r="K12" t="str">
        <f>VLOOKUP($B12,CLIENTES!$A$1:$H$400,4,0)</f>
        <v>Regueiro Seoane</v>
      </c>
      <c r="L12" t="str">
        <f>VLOOKUP($B12,CLIENTES!$A$1:$H$400,5,0)</f>
        <v>comedor Comercial</v>
      </c>
      <c r="M12">
        <f>VLOOKUP($B12,CLIENTES!$A$1:$H$400,6,0)</f>
        <v>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FINGERS DE POLLO CASEROS; PATATAS FRITAS</v>
      </c>
    </row>
    <row r="13" spans="1:16" ht="15.75" thickBot="1" x14ac:dyDescent="0.3">
      <c r="A13">
        <v>12</v>
      </c>
      <c r="B13" s="64" t="s">
        <v>40</v>
      </c>
      <c r="C13" s="64"/>
      <c r="D13" s="64" t="s">
        <v>767</v>
      </c>
      <c r="E13" s="64" t="s">
        <v>759</v>
      </c>
      <c r="F13" s="64" t="s">
        <v>748</v>
      </c>
      <c r="G13" s="64" t="s">
        <v>749</v>
      </c>
      <c r="H13" s="64"/>
      <c r="I13">
        <f>VLOOKUP($B13,CLIENTES!$A$1:$H$400,2,0)</f>
        <v>14</v>
      </c>
      <c r="J13" t="str">
        <f>VLOOKUP($B13,CLIENTES!$A$1:$H$400,3,0)</f>
        <v>Enrique</v>
      </c>
      <c r="K13" t="str">
        <f>VLOOKUP($B13,CLIENTES!$A$1:$H$400,4,0)</f>
        <v>Romay Castiñeira</v>
      </c>
      <c r="L13" t="str">
        <f>VLOOKUP($B13,CLIENTES!$A$1:$H$400,5,0)</f>
        <v>comedor I+D+i</v>
      </c>
      <c r="M13">
        <f>VLOOKUP($B13,CLIENTES!$A$1:$H$400,6,0)</f>
        <v>651146505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MARMITAKO; PATATAS COCIDAS</v>
      </c>
    </row>
    <row r="14" spans="1:16" ht="15.75" thickBot="1" x14ac:dyDescent="0.3">
      <c r="A14">
        <v>13</v>
      </c>
      <c r="B14" s="64" t="s">
        <v>437</v>
      </c>
      <c r="C14" s="64" t="s">
        <v>768</v>
      </c>
      <c r="D14" s="64" t="s">
        <v>772</v>
      </c>
      <c r="E14" s="64" t="s">
        <v>759</v>
      </c>
      <c r="F14" s="64" t="s">
        <v>760</v>
      </c>
      <c r="G14" s="64" t="s">
        <v>749</v>
      </c>
      <c r="H14" s="64"/>
      <c r="I14">
        <f>VLOOKUP($B14,CLIENTES!$A$1:$H$400,2,0)</f>
        <v>156</v>
      </c>
      <c r="J14" t="str">
        <f>VLOOKUP($B14,CLIENTES!$A$1:$H$400,3,0)</f>
        <v>José Luis</v>
      </c>
      <c r="K14" t="str">
        <f>VLOOKUP($B14,CLIENTES!$A$1:$H$400,4,0)</f>
        <v>Álvarez Castro</v>
      </c>
      <c r="L14" t="str">
        <f>VLOOKUP($B14,CLIENTES!$A$1:$H$400,5,0)</f>
        <v>comedor Comercial</v>
      </c>
      <c r="M14">
        <f>VLOOKUP($B14,CLIENTES!$A$1:$H$400,6,0)</f>
        <v>685622032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CHULETAS DE CERDO; PATATAS COCIDAS</v>
      </c>
    </row>
    <row r="15" spans="1:16" s="27" customFormat="1" ht="17.25" customHeight="1" thickBot="1" x14ac:dyDescent="0.3">
      <c r="A15" s="27">
        <v>14</v>
      </c>
      <c r="B15" s="64" t="s">
        <v>689</v>
      </c>
      <c r="C15" s="64" t="s">
        <v>758</v>
      </c>
      <c r="D15" s="64" t="s">
        <v>769</v>
      </c>
      <c r="E15" s="64" t="s">
        <v>754</v>
      </c>
      <c r="F15" s="64" t="s">
        <v>760</v>
      </c>
      <c r="G15" s="64" t="s">
        <v>749</v>
      </c>
      <c r="H15" s="64"/>
      <c r="I15">
        <f>VLOOKUP($B15,CLIENTES!$A$1:$H$400,2,0)</f>
        <v>257</v>
      </c>
      <c r="J15" t="str">
        <f>VLOOKUP($B15,CLIENTES!$A$1:$H$400,3,0)</f>
        <v>MIGUEL ANGEL</v>
      </c>
      <c r="K15" t="str">
        <f>VLOOKUP($B15,CLIENTES!$A$1:$H$400,4,0)</f>
        <v>GARCIA RODRIGUEZ</v>
      </c>
      <c r="L15" t="str">
        <f>VLOOKUP($B15,CLIENTES!$A$1:$H$400,5,0)</f>
        <v>comedor I+D+i</v>
      </c>
      <c r="M15">
        <f>VLOOKUP($B15,CLIENTES!$A$1:$H$400,6,0)</f>
        <v>605781926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FINGERS DE POLLO CASEROS; PATATAS FRITAS</v>
      </c>
    </row>
    <row r="16" spans="1:16" s="27" customFormat="1" ht="15.75" thickBot="1" x14ac:dyDescent="0.3">
      <c r="A16" s="27">
        <v>15</v>
      </c>
      <c r="B16" s="64" t="s">
        <v>308</v>
      </c>
      <c r="C16" s="64"/>
      <c r="D16" s="64" t="s">
        <v>767</v>
      </c>
      <c r="E16" s="64" t="s">
        <v>759</v>
      </c>
      <c r="F16" s="64" t="s">
        <v>748</v>
      </c>
      <c r="G16" s="64" t="s">
        <v>761</v>
      </c>
      <c r="H16" s="6" t="s">
        <v>773</v>
      </c>
      <c r="I16">
        <f>VLOOKUP($B16,CLIENTES!$A$1:$H$400,2,0)</f>
        <v>105</v>
      </c>
      <c r="J16" t="str">
        <f>VLOOKUP($B16,CLIENTES!$A$1:$H$400,3,0)</f>
        <v>Iñaki</v>
      </c>
      <c r="K16" t="str">
        <f>VLOOKUP($B16,CLIENTES!$A$1:$H$400,4,0)</f>
        <v>Larrosa Corcuera</v>
      </c>
      <c r="L16" t="str">
        <f>VLOOKUP($B16,CLIENTES!$A$1:$H$400,5,0)</f>
        <v>comedor Rocha</v>
      </c>
      <c r="M16">
        <f>VLOOKUP($B16,CLIENTES!$A$1:$H$400,6,0)</f>
        <v>676310358</v>
      </c>
      <c r="N16">
        <f>VLOOKUP($B16,CLIENTES!$A$1:$H$400,7,0)</f>
        <v>0</v>
      </c>
      <c r="O16" t="str">
        <f>VLOOKUP($B16,CLIENTES!$A$1:$H$400,8,0)</f>
        <v>Intolerancia al gluten</v>
      </c>
      <c r="P16" s="27" t="str">
        <f t="shared" si="1"/>
        <v>MARMITAKO; PATATAS COCIDAS</v>
      </c>
    </row>
    <row r="17" spans="1:16" ht="27" thickBot="1" x14ac:dyDescent="0.3">
      <c r="A17">
        <v>16</v>
      </c>
      <c r="B17" s="64" t="s">
        <v>713</v>
      </c>
      <c r="C17" s="64" t="s">
        <v>774</v>
      </c>
      <c r="D17" s="64" t="s">
        <v>769</v>
      </c>
      <c r="E17" s="64" t="s">
        <v>754</v>
      </c>
      <c r="F17" s="64" t="s">
        <v>770</v>
      </c>
      <c r="G17" s="64" t="s">
        <v>749</v>
      </c>
      <c r="H17" s="64"/>
      <c r="I17">
        <f>VLOOKUP($B17,CLIENTES!$A$1:$H$400,2,0)</f>
        <v>0</v>
      </c>
      <c r="J17" t="str">
        <f>VLOOKUP($B17,CLIENTES!$A$1:$H$400,3,0)</f>
        <v>Roi</v>
      </c>
      <c r="K17" t="str">
        <f>VLOOKUP($B17,CLIENTES!$A$1:$H$400,4,0)</f>
        <v>Cabanas Rodriguez</v>
      </c>
      <c r="L17" t="str">
        <f>VLOOKUP($B17,CLIENTES!$A$1:$H$400,5,0)</f>
        <v>comedor I+D+i</v>
      </c>
      <c r="M17">
        <f>VLOOKUP($B17,CLIENTES!$A$1:$H$400,6,0)</f>
        <v>664629959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FINGERS DE POLLO CASEROS; PATATAS FRITAS</v>
      </c>
    </row>
    <row r="18" spans="1:16" ht="15.75" thickBot="1" x14ac:dyDescent="0.3">
      <c r="A18">
        <v>17</v>
      </c>
      <c r="B18" s="64" t="s">
        <v>553</v>
      </c>
      <c r="C18" s="64" t="s">
        <v>766</v>
      </c>
      <c r="D18" s="64" t="s">
        <v>767</v>
      </c>
      <c r="E18" s="64" t="s">
        <v>756</v>
      </c>
      <c r="F18" s="64" t="s">
        <v>748</v>
      </c>
      <c r="G18" s="64" t="s">
        <v>749</v>
      </c>
      <c r="H18" s="64" t="s">
        <v>753</v>
      </c>
      <c r="I18">
        <f>VLOOKUP($B18,CLIENTES!$A$1:$H$400,2,0)</f>
        <v>208</v>
      </c>
      <c r="J18" t="str">
        <f>VLOOKUP($B18,CLIENTES!$A$1:$H$400,3,0)</f>
        <v>José Luis</v>
      </c>
      <c r="K18" t="str">
        <f>VLOOKUP($B18,CLIENTES!$A$1:$H$400,4,0)</f>
        <v>Mourelle Blanco</v>
      </c>
      <c r="L18" t="str">
        <f>VLOOKUP($B18,CLIENTES!$A$1:$H$400,5,0)</f>
        <v>comedor I+D+i</v>
      </c>
      <c r="M18">
        <f>VLOOKUP($B18,CLIENTES!$A$1:$H$400,6,0)</f>
        <v>629673956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MARMITAKO; ARROZ EN BLANCO</v>
      </c>
    </row>
    <row r="19" spans="1:16" ht="15.75" thickBot="1" x14ac:dyDescent="0.3">
      <c r="A19">
        <v>18</v>
      </c>
      <c r="B19" s="64" t="s">
        <v>757</v>
      </c>
      <c r="C19" s="64" t="s">
        <v>758</v>
      </c>
      <c r="D19" s="64" t="s">
        <v>767</v>
      </c>
      <c r="E19" s="64" t="s">
        <v>756</v>
      </c>
      <c r="F19" s="64" t="s">
        <v>748</v>
      </c>
      <c r="G19" s="64" t="s">
        <v>749</v>
      </c>
      <c r="H19" s="64" t="s">
        <v>775</v>
      </c>
      <c r="I19">
        <f>VLOOKUP($B19,CLIENTES!$A$1:$H$400,2,0)</f>
        <v>0</v>
      </c>
      <c r="J19" t="str">
        <f>VLOOKUP($B19,CLIENTES!$A$1:$H$400,3,0)</f>
        <v>MANUEL ALEJANDRO</v>
      </c>
      <c r="K19" t="str">
        <f>VLOOKUP($B19,CLIENTES!$A$1:$H$400,4,0)</f>
        <v>CASAL</v>
      </c>
      <c r="L19" t="str">
        <f>VLOOKUP($B19,CLIENTES!$A$1:$H$400,5,0)</f>
        <v>comedor Rocha</v>
      </c>
      <c r="M19">
        <f>VLOOKUP($B19,CLIENTES!$A$1:$H$400,6,0)</f>
        <v>0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MARMITAKO; ARROZ EN BLANCO</v>
      </c>
    </row>
    <row r="20" spans="1:16" s="23" customFormat="1" ht="15.75" thickBot="1" x14ac:dyDescent="0.3">
      <c r="A20" s="23">
        <v>19</v>
      </c>
      <c r="B20" s="64" t="s">
        <v>21</v>
      </c>
      <c r="C20" s="64" t="s">
        <v>774</v>
      </c>
      <c r="D20" s="64" t="s">
        <v>767</v>
      </c>
      <c r="E20" s="64" t="s">
        <v>751</v>
      </c>
      <c r="F20" s="64" t="s">
        <v>748</v>
      </c>
      <c r="G20" s="64" t="s">
        <v>749</v>
      </c>
      <c r="H20" s="64"/>
      <c r="I20">
        <f>VLOOKUP($B20,CLIENTES!$A$1:$H$400,2,0)</f>
        <v>7</v>
      </c>
      <c r="J20" t="str">
        <f>VLOOKUP($B20,CLIENTES!$A$1:$H$400,3,0)</f>
        <v>Jorge</v>
      </c>
      <c r="K20" t="str">
        <f>VLOOKUP($B20,CLIENTES!$A$1:$H$400,4,0)</f>
        <v>Villarino Rey</v>
      </c>
      <c r="L20" t="str">
        <f>VLOOKUP($B20,CLIENTES!$A$1:$H$400,5,0)</f>
        <v>comedor I+D+i</v>
      </c>
      <c r="M20">
        <f>VLOOKUP($B20,CLIENTES!$A$1:$H$400,6,0)</f>
        <v>670494741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MARMITAKO; ENSALADA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17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2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19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'13-07-21'!A2</f>
        <v>1</v>
      </c>
      <c r="B2" s="18" t="str">
        <f>CONCATENATE('13-07-21'!J2," ",'13-07-21'!K2)</f>
        <v>Samuel García García</v>
      </c>
      <c r="C2" s="17" t="str">
        <f>'13-07-21'!L2</f>
        <v>comedor I+D+i</v>
      </c>
      <c r="D2" s="17">
        <f>'13-07-21'!O2</f>
        <v>0</v>
      </c>
      <c r="E2" s="17" t="str">
        <f>'13-07-21'!C2</f>
        <v>REVUELTO DE JAMÓN</v>
      </c>
      <c r="F2" s="17" t="str">
        <f>'13-07-21'!D2</f>
        <v>FILETE DE TERNERA A LA PLANCHA</v>
      </c>
      <c r="G2" s="17" t="str">
        <f>'13-07-21'!E2</f>
        <v>PATATAS FRITAS</v>
      </c>
      <c r="H2" s="17" t="str">
        <f>'13-07-21'!G2</f>
        <v>AGUA</v>
      </c>
      <c r="I2" s="17" t="str">
        <f>'13-07-21'!F2</f>
        <v>FRUTA</v>
      </c>
      <c r="J2" s="45">
        <f>'13-07-21'!H2</f>
        <v>0</v>
      </c>
      <c r="K2" s="17"/>
    </row>
    <row r="3" spans="1:11" ht="60" customHeight="1" x14ac:dyDescent="0.25">
      <c r="A3" s="17">
        <f>'13-07-21'!A3</f>
        <v>2</v>
      </c>
      <c r="B3" s="18" t="str">
        <f>CONCATENATE('13-07-21'!J3," ",'13-07-21'!K3)</f>
        <v>Iñaki Aguiriano Guerra</v>
      </c>
      <c r="C3" s="17" t="str">
        <f>'13-07-21'!L3</f>
        <v>comedor I+D+i</v>
      </c>
      <c r="D3" s="17">
        <f>'13-07-21'!O3</f>
        <v>0</v>
      </c>
      <c r="E3" s="17" t="str">
        <f>'13-07-21'!C3</f>
        <v>REVUELTO DE JAMÓN</v>
      </c>
      <c r="F3" s="17" t="str">
        <f>'13-07-21'!D3</f>
        <v>SALMON EN SALSA TÁRTARA</v>
      </c>
      <c r="G3" s="17" t="str">
        <f>'13-07-21'!E3</f>
        <v>PATATAS COCIDAS</v>
      </c>
      <c r="H3" s="17" t="str">
        <f>'13-07-21'!G3</f>
        <v>AGUA</v>
      </c>
      <c r="I3" s="17" t="str">
        <f>'13-07-21'!F3</f>
        <v>FRUTA</v>
      </c>
      <c r="J3" s="45">
        <f>'13-07-21'!H3</f>
        <v>0</v>
      </c>
      <c r="K3" s="17"/>
    </row>
    <row r="4" spans="1:11" ht="54.75" customHeight="1" x14ac:dyDescent="0.25">
      <c r="A4" s="17">
        <f>'13-07-21'!A4</f>
        <v>3</v>
      </c>
      <c r="B4" s="18" t="str">
        <f>CONCATENATE('13-07-21'!J4," ",'13-07-21'!K4)</f>
        <v>IVAN BOTANA GARCIA</v>
      </c>
      <c r="C4" s="17" t="str">
        <f>'13-07-21'!L4</f>
        <v>comedor I+D+i</v>
      </c>
      <c r="D4" s="17">
        <f>'13-07-21'!O4</f>
        <v>0</v>
      </c>
      <c r="E4" s="17" t="str">
        <f>'13-07-21'!C4</f>
        <v>LENTEJAS</v>
      </c>
      <c r="F4" s="17" t="str">
        <f>'13-07-21'!D4</f>
        <v>PASTA MARINERA</v>
      </c>
      <c r="G4" s="17">
        <f>'13-07-21'!E4</f>
        <v>0</v>
      </c>
      <c r="H4" s="17" t="str">
        <f>'13-07-21'!G4</f>
        <v>AGUA</v>
      </c>
      <c r="I4" s="17" t="str">
        <f>'13-07-21'!F4</f>
        <v>FRUTA</v>
      </c>
      <c r="J4" s="45">
        <f>'13-07-21'!H4</f>
        <v>0</v>
      </c>
      <c r="K4" s="17"/>
    </row>
    <row r="5" spans="1:11" ht="55.5" customHeight="1" x14ac:dyDescent="0.25">
      <c r="A5" s="17">
        <f>'13-07-21'!A5</f>
        <v>4</v>
      </c>
      <c r="B5" s="18" t="str">
        <f>CONCATENATE('13-07-21'!J5," ",'13-07-21'!K5)</f>
        <v>Carlos Perez Sainz</v>
      </c>
      <c r="C5" s="17" t="str">
        <f>'13-07-21'!L5</f>
        <v>comedor Rocha</v>
      </c>
      <c r="D5" s="17">
        <f>'13-07-21'!O5</f>
        <v>0</v>
      </c>
      <c r="E5" s="17" t="str">
        <f>'13-07-21'!C5</f>
        <v>CALLOS</v>
      </c>
      <c r="F5" s="17" t="str">
        <f>'13-07-21'!D5</f>
        <v>MARMITAKO</v>
      </c>
      <c r="G5" s="17" t="str">
        <f>'13-07-21'!E5</f>
        <v>ARROZ EN BLANCO</v>
      </c>
      <c r="H5" s="17" t="str">
        <f>'13-07-21'!G5</f>
        <v>AGUA</v>
      </c>
      <c r="I5" s="17" t="str">
        <f>'13-07-21'!F5</f>
        <v>FRUTA</v>
      </c>
      <c r="J5" s="45" t="str">
        <f>'13-07-21'!H5</f>
        <v>cperez@gsertel.com</v>
      </c>
      <c r="K5" s="17"/>
    </row>
    <row r="6" spans="1:11" ht="52.5" customHeight="1" x14ac:dyDescent="0.25">
      <c r="A6" s="17">
        <f>'13-07-21'!A6</f>
        <v>5</v>
      </c>
      <c r="B6" s="18" t="str">
        <f>CONCATENATE('13-07-21'!J6," ",'13-07-21'!K6)</f>
        <v>Enrique Iglesias Gonzalez</v>
      </c>
      <c r="C6" s="17" t="str">
        <f>'13-07-21'!L6</f>
        <v>comedor Comercial</v>
      </c>
      <c r="D6" s="17">
        <f>'13-07-21'!O6</f>
        <v>0</v>
      </c>
      <c r="E6" s="17" t="str">
        <f>'13-07-21'!C6</f>
        <v>MACARRONES CON QUESO</v>
      </c>
      <c r="F6" s="17" t="str">
        <f>'13-07-21'!D6</f>
        <v>FINGERS DE POLLO CASEROS</v>
      </c>
      <c r="G6" s="17" t="str">
        <f>'13-07-21'!E6</f>
        <v>PATATAS COCIDAS</v>
      </c>
      <c r="H6" s="17" t="str">
        <f>'13-07-21'!G6</f>
        <v>AGUA</v>
      </c>
      <c r="I6" s="17">
        <f>'13-07-21'!F6</f>
        <v>0</v>
      </c>
      <c r="J6" s="45">
        <f>'13-07-21'!H6</f>
        <v>0</v>
      </c>
      <c r="K6" s="17"/>
    </row>
    <row r="7" spans="1:11" ht="46.5" customHeight="1" x14ac:dyDescent="0.25">
      <c r="A7" s="17">
        <f>'13-07-21'!A7</f>
        <v>6</v>
      </c>
      <c r="B7" s="18" t="str">
        <f>CONCATENATE('13-07-21'!J7," ",'13-07-21'!K7)</f>
        <v>Santiago Antón Area</v>
      </c>
      <c r="C7" s="17" t="str">
        <f>'13-07-21'!L7</f>
        <v>comedor Rocha</v>
      </c>
      <c r="D7" s="17">
        <f>'13-07-21'!O7</f>
        <v>0</v>
      </c>
      <c r="E7" s="17" t="str">
        <f>'13-07-21'!C7</f>
        <v>ENSALADA MIXTA</v>
      </c>
      <c r="F7" s="17" t="str">
        <f>'13-07-21'!D7</f>
        <v>MARMITAKO</v>
      </c>
      <c r="G7" s="17">
        <f>'13-07-21'!E7</f>
        <v>0</v>
      </c>
      <c r="H7" s="17" t="str">
        <f>'13-07-21'!G7</f>
        <v>AGUA</v>
      </c>
      <c r="I7" s="17" t="str">
        <f>'13-07-21'!F7</f>
        <v>FRUTA</v>
      </c>
      <c r="J7" s="45">
        <f>'13-07-21'!H7</f>
        <v>0</v>
      </c>
      <c r="K7" s="17"/>
    </row>
    <row r="8" spans="1:11" ht="55.5" customHeight="1" x14ac:dyDescent="0.25">
      <c r="A8" s="17">
        <f>'13-07-21'!A8</f>
        <v>7</v>
      </c>
      <c r="B8" s="18" t="str">
        <f>CONCATENATE('13-07-21'!J8," ",'13-07-21'!K8)</f>
        <v>Maura Outeiral García</v>
      </c>
      <c r="C8" s="17" t="str">
        <f>'13-07-21'!L8</f>
        <v>comedor Rocha</v>
      </c>
      <c r="D8" s="17">
        <f>'13-07-21'!O8</f>
        <v>0</v>
      </c>
      <c r="E8" s="17">
        <f>'13-07-21'!C8</f>
        <v>0</v>
      </c>
      <c r="F8" s="17" t="str">
        <f>'13-07-21'!D8</f>
        <v>MARMITAKO</v>
      </c>
      <c r="G8" s="17" t="str">
        <f>'13-07-21'!E8</f>
        <v>ARROZ EN BLANCO</v>
      </c>
      <c r="H8" s="17" t="str">
        <f>'13-07-21'!G8</f>
        <v>AGUA</v>
      </c>
      <c r="I8" s="17" t="str">
        <f>'13-07-21'!F8</f>
        <v>TARTA DE FRESAS CON NATA</v>
      </c>
      <c r="J8" s="45">
        <f>'13-07-21'!H8</f>
        <v>0</v>
      </c>
      <c r="K8" s="17"/>
    </row>
    <row r="9" spans="1:11" ht="44.25" customHeight="1" x14ac:dyDescent="0.25">
      <c r="A9" s="17">
        <f>'13-07-21'!A9</f>
        <v>8</v>
      </c>
      <c r="B9" s="18" t="str">
        <f>CONCATENATE('13-07-21'!J9," ",'13-07-21'!K9)</f>
        <v>Sergio Bello Martinez</v>
      </c>
      <c r="C9" s="17" t="str">
        <f>'13-07-21'!L9</f>
        <v>comedor I+D+i</v>
      </c>
      <c r="D9" s="17" t="str">
        <f>'13-07-21'!O9</f>
        <v>Crustaceos</v>
      </c>
      <c r="E9" s="17">
        <f>'13-07-21'!C9</f>
        <v>0</v>
      </c>
      <c r="F9" s="17" t="str">
        <f>'13-07-21'!D9</f>
        <v>MARMITAKO</v>
      </c>
      <c r="G9" s="17">
        <f>'13-07-21'!E9</f>
        <v>0</v>
      </c>
      <c r="H9" s="17" t="str">
        <f>'13-07-21'!G9</f>
        <v>AGUA</v>
      </c>
      <c r="I9" s="17" t="str">
        <f>'13-07-21'!F9</f>
        <v>FRUTA</v>
      </c>
      <c r="J9" s="45">
        <f>'13-07-21'!H9</f>
        <v>0</v>
      </c>
      <c r="K9" s="17"/>
    </row>
    <row r="10" spans="1:11" ht="40.5" customHeight="1" x14ac:dyDescent="0.25">
      <c r="A10" s="17">
        <f>'13-07-21'!A10</f>
        <v>9</v>
      </c>
      <c r="B10" s="18" t="str">
        <f>CONCATENATE('13-07-21'!J10," ",'13-07-21'!K10)</f>
        <v>MIGUEL RUIZ GARCIA</v>
      </c>
      <c r="C10" s="17" t="str">
        <f>'13-07-21'!L10</f>
        <v>comedor I+D+i</v>
      </c>
      <c r="D10" s="17">
        <f>'13-07-21'!O10</f>
        <v>0</v>
      </c>
      <c r="E10" s="17" t="str">
        <f>'13-07-21'!C10</f>
        <v>ENSALADA MIXTA</v>
      </c>
      <c r="F10" s="17" t="str">
        <f>'13-07-21'!D10</f>
        <v>FINGERS DE POLLO CASEROS</v>
      </c>
      <c r="G10" s="17" t="str">
        <f>'13-07-21'!E10</f>
        <v>PATATAS FRITAS</v>
      </c>
      <c r="H10" s="17" t="str">
        <f>'13-07-21'!G10</f>
        <v>AGUA</v>
      </c>
      <c r="I10" s="17" t="str">
        <f>'13-07-21'!F10</f>
        <v>FRUTA</v>
      </c>
      <c r="J10" s="45" t="str">
        <f>'13-07-21'!H10</f>
        <v>Pongan sobres de aceite por favor.</v>
      </c>
      <c r="K10" s="17"/>
    </row>
    <row r="11" spans="1:11" ht="57" customHeight="1" x14ac:dyDescent="0.25">
      <c r="A11" s="17">
        <f>'13-07-21'!A11</f>
        <v>10</v>
      </c>
      <c r="B11" s="18" t="str">
        <f>CONCATENATE('13-07-21'!J11," ",'13-07-21'!K11)</f>
        <v>Francisco Javier Martínez Alonso</v>
      </c>
      <c r="C11" s="17" t="str">
        <f>'13-07-21'!L11</f>
        <v>comedor Rocha</v>
      </c>
      <c r="D11" s="17">
        <f>'13-07-21'!O11</f>
        <v>0</v>
      </c>
      <c r="E11" s="17">
        <f>'13-07-21'!C11</f>
        <v>0</v>
      </c>
      <c r="F11" s="17" t="str">
        <f>'13-07-21'!D11</f>
        <v>MARMITAKO</v>
      </c>
      <c r="G11" s="17">
        <f>'13-07-21'!E11</f>
        <v>0</v>
      </c>
      <c r="H11" s="17" t="str">
        <f>'13-07-21'!G11</f>
        <v>AGUA</v>
      </c>
      <c r="I11" s="17" t="str">
        <f>'13-07-21'!F11</f>
        <v>FRUTA</v>
      </c>
      <c r="J11" s="45">
        <f>'13-07-21'!H11</f>
        <v>0</v>
      </c>
      <c r="K11" s="17"/>
    </row>
    <row r="12" spans="1:11" ht="56.25" customHeight="1" x14ac:dyDescent="0.25">
      <c r="A12" s="17">
        <f>'13-07-21'!A12</f>
        <v>11</v>
      </c>
      <c r="B12" s="18" t="str">
        <f>CONCATENATE('13-07-21'!J12," ",'13-07-21'!K12)</f>
        <v>Manuel Regueiro Seoane</v>
      </c>
      <c r="C12" s="17" t="str">
        <f>'13-07-21'!L12</f>
        <v>comedor Comercial</v>
      </c>
      <c r="D12" s="17">
        <f>'13-07-21'!O12</f>
        <v>0</v>
      </c>
      <c r="E12" s="17">
        <f>'13-07-21'!C12</f>
        <v>0</v>
      </c>
      <c r="F12" s="17" t="str">
        <f>'13-07-21'!D12</f>
        <v>FINGERS DE POLLO CASEROS</v>
      </c>
      <c r="G12" s="17" t="str">
        <f>'13-07-21'!E12</f>
        <v>PATATAS FRITAS</v>
      </c>
      <c r="H12" s="17" t="str">
        <f>'13-07-21'!G12</f>
        <v>AGUA</v>
      </c>
      <c r="I12" s="17" t="str">
        <f>'13-07-21'!F12</f>
        <v>YOGURT</v>
      </c>
      <c r="J12" s="45">
        <f>'13-07-21'!H12</f>
        <v>0</v>
      </c>
      <c r="K12" s="17"/>
    </row>
    <row r="13" spans="1:11" ht="40.5" customHeight="1" x14ac:dyDescent="0.25">
      <c r="A13" s="17">
        <f>'13-07-21'!A13</f>
        <v>12</v>
      </c>
      <c r="B13" s="18" t="str">
        <f>CONCATENATE('13-07-21'!J13," ",'13-07-21'!K13)</f>
        <v>Enrique Romay Castiñeira</v>
      </c>
      <c r="C13" s="17" t="str">
        <f>'13-07-21'!L13</f>
        <v>comedor I+D+i</v>
      </c>
      <c r="D13" s="17">
        <f>'13-07-21'!O13</f>
        <v>0</v>
      </c>
      <c r="E13" s="17">
        <f>'13-07-21'!C13</f>
        <v>0</v>
      </c>
      <c r="F13" s="17" t="str">
        <f>'13-07-21'!D13</f>
        <v>MARMITAKO</v>
      </c>
      <c r="G13" s="17" t="str">
        <f>'13-07-21'!E13</f>
        <v>PATATAS COCIDAS</v>
      </c>
      <c r="H13" s="17" t="str">
        <f>'13-07-21'!G13</f>
        <v>AGUA</v>
      </c>
      <c r="I13" s="17" t="str">
        <f>'13-07-21'!F13</f>
        <v>FRUTA</v>
      </c>
      <c r="J13" s="45">
        <f>'13-07-21'!H13</f>
        <v>0</v>
      </c>
      <c r="K13" s="17"/>
    </row>
    <row r="14" spans="1:11" ht="49.5" customHeight="1" x14ac:dyDescent="0.25">
      <c r="A14" s="17">
        <f>'13-07-21'!A14</f>
        <v>13</v>
      </c>
      <c r="B14" s="18" t="str">
        <f>CONCATENATE('13-07-21'!J14," ",'13-07-21'!K14)</f>
        <v>José Luis Álvarez Castro</v>
      </c>
      <c r="C14" s="17" t="str">
        <f>'13-07-21'!L14</f>
        <v>comedor Comercial</v>
      </c>
      <c r="D14" s="17">
        <f>'13-07-21'!O14</f>
        <v>0</v>
      </c>
      <c r="E14" s="17" t="str">
        <f>'13-07-21'!C14</f>
        <v>MACARRONES CON QUESO</v>
      </c>
      <c r="F14" s="17" t="str">
        <f>'13-07-21'!D14</f>
        <v>CHULETAS DE CERDO</v>
      </c>
      <c r="G14" s="17" t="str">
        <f>'13-07-21'!E14</f>
        <v>PATATAS COCIDAS</v>
      </c>
      <c r="H14" s="17" t="str">
        <f>'13-07-21'!G14</f>
        <v>AGUA</v>
      </c>
      <c r="I14" s="17" t="str">
        <f>'13-07-21'!F14</f>
        <v>YOGURT</v>
      </c>
      <c r="J14" s="45">
        <f>'13-07-21'!H14</f>
        <v>0</v>
      </c>
      <c r="K14" s="17"/>
    </row>
    <row r="15" spans="1:11" ht="51" customHeight="1" x14ac:dyDescent="0.25">
      <c r="A15" s="17">
        <f>'13-07-21'!A15</f>
        <v>14</v>
      </c>
      <c r="B15" s="18" t="str">
        <f>CONCATENATE('13-07-21'!J15," ",'13-07-21'!K15)</f>
        <v>MIGUEL ANGEL GARCIA RODRIGUEZ</v>
      </c>
      <c r="C15" s="17" t="str">
        <f>'13-07-21'!L15</f>
        <v>comedor I+D+i</v>
      </c>
      <c r="D15" s="17">
        <f>'13-07-21'!O15</f>
        <v>0</v>
      </c>
      <c r="E15" s="17" t="str">
        <f>'13-07-21'!C15</f>
        <v>ENSALADA MIXTA</v>
      </c>
      <c r="F15" s="17" t="str">
        <f>'13-07-21'!D15</f>
        <v>FINGERS DE POLLO CASEROS</v>
      </c>
      <c r="G15" s="17" t="str">
        <f>'13-07-21'!E15</f>
        <v>PATATAS FRITAS</v>
      </c>
      <c r="H15" s="17" t="str">
        <f>'13-07-21'!G15</f>
        <v>AGUA</v>
      </c>
      <c r="I15" s="17" t="str">
        <f>'13-07-21'!F15</f>
        <v>YOGURT</v>
      </c>
      <c r="J15" s="45">
        <f>'13-07-21'!H15</f>
        <v>0</v>
      </c>
      <c r="K15" s="17"/>
    </row>
    <row r="16" spans="1:11" ht="40.5" customHeight="1" x14ac:dyDescent="0.25">
      <c r="A16" s="17">
        <f>'13-07-21'!A16</f>
        <v>15</v>
      </c>
      <c r="B16" s="18" t="str">
        <f>CONCATENATE('13-07-21'!J16," ",'13-07-21'!K16)</f>
        <v>Iñaki Larrosa Corcuera</v>
      </c>
      <c r="C16" s="17" t="str">
        <f>'13-07-21'!L16</f>
        <v>comedor Rocha</v>
      </c>
      <c r="D16" s="17" t="str">
        <f>'13-07-21'!O16</f>
        <v>Intolerancia al gluten</v>
      </c>
      <c r="E16" s="17">
        <f>'13-07-21'!C16</f>
        <v>0</v>
      </c>
      <c r="F16" s="17" t="str">
        <f>'13-07-21'!D16</f>
        <v>MARMITAKO</v>
      </c>
      <c r="G16" s="17" t="str">
        <f>'13-07-21'!E16</f>
        <v>PATATAS COCIDAS</v>
      </c>
      <c r="H16" s="17" t="str">
        <f>'13-07-21'!G16</f>
        <v>AQUARIUS</v>
      </c>
      <c r="I16" s="17" t="str">
        <f>'13-07-21'!F16</f>
        <v>FRUTA</v>
      </c>
      <c r="J16" s="45" t="str">
        <f>'13-07-21'!H16</f>
        <v>Menú sin gluten para celíacos</v>
      </c>
      <c r="K16" s="17"/>
    </row>
    <row r="17" spans="1:11" ht="72" customHeight="1" x14ac:dyDescent="0.25">
      <c r="A17" s="17">
        <f>'13-07-21'!A17</f>
        <v>16</v>
      </c>
      <c r="B17" s="18" t="str">
        <f>CONCATENATE('13-07-21'!J17," ",'13-07-21'!K17)</f>
        <v>Roi Cabanas Rodriguez</v>
      </c>
      <c r="C17" s="17" t="str">
        <f>'13-07-21'!L17</f>
        <v>comedor I+D+i</v>
      </c>
      <c r="D17" s="17">
        <f>'13-07-21'!O17</f>
        <v>0</v>
      </c>
      <c r="E17" s="17" t="str">
        <f>'13-07-21'!C17</f>
        <v>MEJILLONES AL CURRY</v>
      </c>
      <c r="F17" s="17" t="str">
        <f>'13-07-21'!D17</f>
        <v>FINGERS DE POLLO CASEROS</v>
      </c>
      <c r="G17" s="17" t="str">
        <f>'13-07-21'!E17</f>
        <v>PATATAS FRITAS</v>
      </c>
      <c r="H17" s="17" t="str">
        <f>'13-07-21'!G17</f>
        <v>AGUA</v>
      </c>
      <c r="I17" s="17" t="str">
        <f>'13-07-21'!F17</f>
        <v>TARTA DE FRESAS CON NATA</v>
      </c>
      <c r="J17" s="45">
        <f>'13-07-21'!H17</f>
        <v>0</v>
      </c>
      <c r="K17" s="17"/>
    </row>
    <row r="18" spans="1:11" ht="52.5" customHeight="1" x14ac:dyDescent="0.25">
      <c r="A18" s="17">
        <f>'13-07-21'!A18</f>
        <v>17</v>
      </c>
      <c r="B18" s="18" t="str">
        <f>CONCATENATE('13-07-21'!J18," ",'13-07-21'!K18)</f>
        <v>José Luis Mourelle Blanco</v>
      </c>
      <c r="C18" s="17" t="str">
        <f>'13-07-21'!L18</f>
        <v>comedor I+D+i</v>
      </c>
      <c r="D18" s="17">
        <f>'13-07-21'!O18</f>
        <v>0</v>
      </c>
      <c r="E18" s="17" t="str">
        <f>'13-07-21'!C18</f>
        <v>CALLOS</v>
      </c>
      <c r="F18" s="17" t="str">
        <f>'13-07-21'!D18</f>
        <v>MARMITAKO</v>
      </c>
      <c r="G18" s="17" t="str">
        <f>'13-07-21'!E18</f>
        <v>ARROZ EN BLANCO</v>
      </c>
      <c r="H18" s="17" t="str">
        <f>'13-07-21'!G18</f>
        <v>AGUA</v>
      </c>
      <c r="I18" s="17" t="str">
        <f>'13-07-21'!F18</f>
        <v>FRUTA</v>
      </c>
      <c r="J18" s="45" t="str">
        <f>'13-07-21'!H18</f>
        <v>Comedor I+D</v>
      </c>
      <c r="K18" s="17"/>
    </row>
    <row r="19" spans="1:11" ht="45.75" customHeight="1" x14ac:dyDescent="0.25">
      <c r="A19" s="17">
        <f>'13-07-21'!A19</f>
        <v>18</v>
      </c>
      <c r="B19" s="18" t="str">
        <f>CONCATENATE('13-07-21'!J19," ",'13-07-21'!K19)</f>
        <v>MANUEL ALEJANDRO CASAL</v>
      </c>
      <c r="C19" s="17" t="str">
        <f>'13-07-21'!L19</f>
        <v>comedor Rocha</v>
      </c>
      <c r="D19" s="17">
        <f>'13-07-21'!O19</f>
        <v>0</v>
      </c>
      <c r="E19" s="17" t="str">
        <f>'13-07-21'!C19</f>
        <v>ENSALADA MIXTA</v>
      </c>
      <c r="F19" s="17" t="str">
        <f>'13-07-21'!D19</f>
        <v>MARMITAKO</v>
      </c>
      <c r="G19" s="17" t="str">
        <f>'13-07-21'!E19</f>
        <v>ARROZ EN BLANCO</v>
      </c>
      <c r="H19" s="17" t="str">
        <f>'13-07-21'!G19</f>
        <v>AGUA</v>
      </c>
      <c r="I19" s="17" t="str">
        <f>'13-07-21'!F19</f>
        <v>FRUTA</v>
      </c>
      <c r="J19" s="45" t="str">
        <f>'13-07-21'!H19</f>
        <v>Aliño para la ensalada</v>
      </c>
      <c r="K19" s="17"/>
    </row>
    <row r="20" spans="1:11" ht="47.25" customHeight="1" x14ac:dyDescent="0.25">
      <c r="A20" s="17">
        <f>'13-07-21'!A20</f>
        <v>19</v>
      </c>
      <c r="B20" s="18" t="str">
        <f>CONCATENATE('13-07-21'!J20," ",'13-07-21'!K20)</f>
        <v>Jorge Villarino Rey</v>
      </c>
      <c r="C20" s="17" t="str">
        <f>'13-07-21'!L20</f>
        <v>comedor I+D+i</v>
      </c>
      <c r="D20" s="17">
        <f>'13-07-21'!O20</f>
        <v>0</v>
      </c>
      <c r="E20" s="17" t="str">
        <f>'13-07-21'!C20</f>
        <v>MEJILLONES AL CURRY</v>
      </c>
      <c r="F20" s="17" t="str">
        <f>'13-07-21'!D20</f>
        <v>MARMITAKO</v>
      </c>
      <c r="G20" s="17" t="str">
        <f>'13-07-21'!E20</f>
        <v>ENSALADA</v>
      </c>
      <c r="H20" s="17" t="str">
        <f>'13-07-21'!G20</f>
        <v>AGUA</v>
      </c>
      <c r="I20" s="17" t="str">
        <f>'13-07-21'!F20</f>
        <v>FRUTA</v>
      </c>
      <c r="J20" s="45">
        <f>'13-07-21'!H20</f>
        <v>0</v>
      </c>
      <c r="K20" s="17"/>
    </row>
    <row r="21" spans="1:11" ht="40.5" customHeight="1" x14ac:dyDescent="0.25">
      <c r="A21" s="17">
        <f>'13-07-21'!A21</f>
        <v>20</v>
      </c>
      <c r="B21" s="18" t="e">
        <f>CONCATENATE('13-07-21'!J21," ",'13-07-21'!K21)</f>
        <v>#N/A</v>
      </c>
      <c r="C21" s="17" t="e">
        <f>'13-07-21'!L21</f>
        <v>#N/A</v>
      </c>
      <c r="D21" s="17" t="e">
        <f>'13-07-21'!O21</f>
        <v>#N/A</v>
      </c>
      <c r="E21" s="17">
        <f>'13-07-21'!C21</f>
        <v>0</v>
      </c>
      <c r="F21" s="17">
        <f>'13-07-21'!D21</f>
        <v>0</v>
      </c>
      <c r="G21" s="17">
        <f>'13-07-21'!E21</f>
        <v>0</v>
      </c>
      <c r="H21" s="17">
        <f>'13-07-21'!G21</f>
        <v>0</v>
      </c>
      <c r="I21" s="17">
        <f>'13-07-21'!F21</f>
        <v>0</v>
      </c>
      <c r="J21" s="45">
        <f>'13-07-21'!H21</f>
        <v>0</v>
      </c>
      <c r="K21" s="17"/>
    </row>
    <row r="22" spans="1:11" ht="40.5" customHeight="1" x14ac:dyDescent="0.25">
      <c r="A22" s="17">
        <f>'13-07-21'!A22</f>
        <v>21</v>
      </c>
      <c r="B22" s="18" t="e">
        <f>CONCATENATE('13-07-21'!J22," ",'13-07-21'!K22)</f>
        <v>#N/A</v>
      </c>
      <c r="C22" s="17" t="e">
        <f>'13-07-21'!L22</f>
        <v>#N/A</v>
      </c>
      <c r="D22" s="17" t="e">
        <f>'13-07-21'!O22</f>
        <v>#N/A</v>
      </c>
      <c r="E22" s="17">
        <f>'13-07-21'!C22</f>
        <v>0</v>
      </c>
      <c r="F22" s="17">
        <f>'13-07-21'!D22</f>
        <v>0</v>
      </c>
      <c r="G22" s="17">
        <f>'13-07-21'!E22</f>
        <v>0</v>
      </c>
      <c r="H22" s="17">
        <f>'13-07-21'!G22</f>
        <v>0</v>
      </c>
      <c r="I22" s="17">
        <f>'13-07-21'!F22</f>
        <v>0</v>
      </c>
      <c r="J22" s="45">
        <f>'13-07-21'!H22</f>
        <v>0</v>
      </c>
      <c r="K22" s="17"/>
    </row>
    <row r="23" spans="1:11" ht="60" customHeight="1" x14ac:dyDescent="0.25">
      <c r="A23" s="17">
        <f>'13-07-21'!A23</f>
        <v>22</v>
      </c>
      <c r="B23" s="18" t="e">
        <f>CONCATENATE('13-07-21'!J23," ",'13-07-21'!K23)</f>
        <v>#N/A</v>
      </c>
      <c r="C23" s="17" t="e">
        <f>'13-07-21'!L23</f>
        <v>#N/A</v>
      </c>
      <c r="D23" s="17" t="e">
        <f>'13-07-21'!O23</f>
        <v>#N/A</v>
      </c>
      <c r="E23" s="17">
        <f>'13-07-21'!C23</f>
        <v>0</v>
      </c>
      <c r="F23" s="17">
        <f>'13-07-21'!D23</f>
        <v>0</v>
      </c>
      <c r="G23" s="17">
        <f>'13-07-21'!E23</f>
        <v>0</v>
      </c>
      <c r="H23" s="17">
        <f>'13-07-21'!G23</f>
        <v>0</v>
      </c>
      <c r="I23" s="17">
        <f>'13-07-21'!F23</f>
        <v>0</v>
      </c>
      <c r="J23" s="45">
        <f>'13-07-21'!H23</f>
        <v>0</v>
      </c>
      <c r="K23" s="17"/>
    </row>
    <row r="24" spans="1:11" ht="40.5" customHeight="1" x14ac:dyDescent="0.25">
      <c r="A24" s="17">
        <f>'13-07-21'!A24</f>
        <v>23</v>
      </c>
      <c r="B24" s="18" t="e">
        <f>CONCATENATE('13-07-21'!J24," ",'13-07-21'!K24)</f>
        <v>#N/A</v>
      </c>
      <c r="C24" s="17" t="e">
        <f>'13-07-21'!L24</f>
        <v>#N/A</v>
      </c>
      <c r="D24" s="17" t="e">
        <f>'13-07-21'!O24</f>
        <v>#N/A</v>
      </c>
      <c r="E24" s="17">
        <f>'13-07-21'!C24</f>
        <v>0</v>
      </c>
      <c r="F24" s="17">
        <f>'13-07-21'!D24</f>
        <v>0</v>
      </c>
      <c r="G24" s="17">
        <f>'13-07-21'!E24</f>
        <v>0</v>
      </c>
      <c r="H24" s="17">
        <f>'13-07-21'!G24</f>
        <v>0</v>
      </c>
      <c r="I24" s="17">
        <f>'13-07-21'!F24</f>
        <v>0</v>
      </c>
      <c r="J24" s="45">
        <f>'13-07-21'!H24</f>
        <v>0</v>
      </c>
      <c r="K24" s="17"/>
    </row>
    <row r="25" spans="1:11" ht="40.5" customHeight="1" x14ac:dyDescent="0.25">
      <c r="A25" s="17">
        <f>'13-07-21'!A25</f>
        <v>24</v>
      </c>
      <c r="B25" s="18" t="e">
        <f>CONCATENATE('13-07-21'!J25," ",'13-07-21'!K25)</f>
        <v>#N/A</v>
      </c>
      <c r="C25" s="17" t="e">
        <f>'13-07-21'!L25</f>
        <v>#N/A</v>
      </c>
      <c r="D25" s="17" t="e">
        <f>'13-07-21'!O25</f>
        <v>#N/A</v>
      </c>
      <c r="E25" s="17">
        <f>'13-07-21'!C25</f>
        <v>0</v>
      </c>
      <c r="F25" s="17">
        <f>'13-07-21'!D25</f>
        <v>0</v>
      </c>
      <c r="G25" s="17">
        <f>'13-07-21'!E25</f>
        <v>0</v>
      </c>
      <c r="H25" s="17">
        <f>'13-07-21'!G25</f>
        <v>0</v>
      </c>
      <c r="I25" s="17">
        <f>'13-07-21'!F25</f>
        <v>0</v>
      </c>
      <c r="J25" s="45">
        <f>'13-07-21'!H25</f>
        <v>0</v>
      </c>
      <c r="K25" s="17"/>
    </row>
    <row r="26" spans="1:11" ht="40.5" customHeight="1" x14ac:dyDescent="0.25">
      <c r="A26" s="17">
        <f>'13-07-21'!A26</f>
        <v>25</v>
      </c>
      <c r="B26" s="18" t="e">
        <f>CONCATENATE('13-07-21'!J26," ",'13-07-21'!K26)</f>
        <v>#N/A</v>
      </c>
      <c r="C26" s="17" t="e">
        <f>'13-07-21'!L26</f>
        <v>#N/A</v>
      </c>
      <c r="D26" s="17" t="e">
        <f>'13-07-21'!O26</f>
        <v>#N/A</v>
      </c>
      <c r="E26" s="17">
        <f>'13-07-21'!C26</f>
        <v>0</v>
      </c>
      <c r="F26" s="17">
        <f>'13-07-21'!D26</f>
        <v>0</v>
      </c>
      <c r="G26" s="17">
        <f>'13-07-21'!E26</f>
        <v>0</v>
      </c>
      <c r="H26" s="17">
        <f>'13-07-21'!G26</f>
        <v>0</v>
      </c>
      <c r="I26" s="17">
        <f>'13-07-21'!F26</f>
        <v>0</v>
      </c>
      <c r="J26" s="45">
        <f>'13-07-21'!H26</f>
        <v>0</v>
      </c>
      <c r="K26" s="17"/>
    </row>
    <row r="27" spans="1:11" ht="40.5" customHeight="1" x14ac:dyDescent="0.25">
      <c r="A27" s="17">
        <f>'13-07-21'!A27</f>
        <v>26</v>
      </c>
      <c r="B27" s="18" t="e">
        <f>CONCATENATE('13-07-21'!J27," ",'13-07-21'!K27)</f>
        <v>#N/A</v>
      </c>
      <c r="C27" s="17" t="e">
        <f>'13-07-21'!L27</f>
        <v>#N/A</v>
      </c>
      <c r="D27" s="17" t="e">
        <f>'13-07-21'!O27</f>
        <v>#N/A</v>
      </c>
      <c r="E27" s="17">
        <f>'13-07-21'!C27</f>
        <v>0</v>
      </c>
      <c r="F27" s="17">
        <f>'13-07-21'!D27</f>
        <v>0</v>
      </c>
      <c r="G27" s="17">
        <f>'13-07-21'!E27</f>
        <v>0</v>
      </c>
      <c r="H27" s="17">
        <f>'13-07-21'!G27</f>
        <v>0</v>
      </c>
      <c r="I27" s="17">
        <f>'13-07-21'!F27</f>
        <v>0</v>
      </c>
      <c r="J27" s="45">
        <f>'13-07-21'!H27</f>
        <v>0</v>
      </c>
      <c r="K27" s="17"/>
    </row>
    <row r="28" spans="1:11" ht="75" customHeight="1" x14ac:dyDescent="0.25">
      <c r="A28" s="17">
        <f>'13-07-21'!A28</f>
        <v>27</v>
      </c>
      <c r="B28" s="18" t="e">
        <f>CONCATENATE('13-07-21'!J28," ",'13-07-21'!K28)</f>
        <v>#N/A</v>
      </c>
      <c r="C28" s="17" t="e">
        <f>'13-07-21'!L28</f>
        <v>#N/A</v>
      </c>
      <c r="D28" s="17" t="e">
        <f>'13-07-21'!O28</f>
        <v>#N/A</v>
      </c>
      <c r="E28" s="17">
        <f>'13-07-21'!C28</f>
        <v>0</v>
      </c>
      <c r="F28" s="17">
        <f>'13-07-21'!D28</f>
        <v>0</v>
      </c>
      <c r="G28" s="17">
        <f>'13-07-21'!E28</f>
        <v>0</v>
      </c>
      <c r="H28" s="17">
        <f>'13-07-21'!G28</f>
        <v>0</v>
      </c>
      <c r="I28" s="17">
        <f>'13-07-21'!F28</f>
        <v>0</v>
      </c>
      <c r="J28" s="45">
        <f>'13-07-21'!H28</f>
        <v>0</v>
      </c>
      <c r="K28" s="17"/>
    </row>
    <row r="29" spans="1:11" ht="57" customHeight="1" x14ac:dyDescent="0.25">
      <c r="A29" s="17">
        <f>'13-07-21'!A29</f>
        <v>28</v>
      </c>
      <c r="B29" s="18" t="e">
        <f>CONCATENATE('13-07-21'!J29," ",'13-07-21'!K29)</f>
        <v>#N/A</v>
      </c>
      <c r="C29" s="17" t="e">
        <f>'13-07-21'!L29</f>
        <v>#N/A</v>
      </c>
      <c r="D29" s="17" t="e">
        <f>'13-07-21'!O29</f>
        <v>#N/A</v>
      </c>
      <c r="E29" s="17">
        <f>'13-07-21'!C29</f>
        <v>0</v>
      </c>
      <c r="F29" s="17">
        <f>'13-07-21'!D29</f>
        <v>0</v>
      </c>
      <c r="G29" s="17">
        <f>'13-07-21'!E29</f>
        <v>0</v>
      </c>
      <c r="H29" s="17">
        <f>'13-07-21'!G29</f>
        <v>0</v>
      </c>
      <c r="I29" s="17">
        <f>'13-07-21'!F29</f>
        <v>0</v>
      </c>
      <c r="J29" s="45">
        <f>'13-07-21'!H29</f>
        <v>0</v>
      </c>
      <c r="K29" s="17"/>
    </row>
    <row r="30" spans="1:11" ht="65.25" customHeight="1" x14ac:dyDescent="0.25">
      <c r="A30" s="17">
        <f>'13-07-21'!A30</f>
        <v>29</v>
      </c>
      <c r="B30" s="18" t="e">
        <f>CONCATENATE('13-07-21'!J30," ",'13-07-21'!K30)</f>
        <v>#N/A</v>
      </c>
      <c r="C30" s="17" t="e">
        <f>'13-07-21'!L30</f>
        <v>#N/A</v>
      </c>
      <c r="D30" s="17" t="e">
        <f>'13-07-21'!O30</f>
        <v>#N/A</v>
      </c>
      <c r="E30" s="17">
        <f>'13-07-21'!C30</f>
        <v>0</v>
      </c>
      <c r="F30" s="17">
        <f>'13-07-21'!D30</f>
        <v>0</v>
      </c>
      <c r="G30" s="17">
        <f>'13-07-21'!E30</f>
        <v>0</v>
      </c>
      <c r="H30" s="17">
        <f>'13-07-21'!G30</f>
        <v>0</v>
      </c>
      <c r="I30" s="17">
        <f>'13-07-21'!F30</f>
        <v>0</v>
      </c>
      <c r="J30" s="45">
        <f>'13-07-21'!H30</f>
        <v>0</v>
      </c>
      <c r="K30" s="17"/>
    </row>
    <row r="31" spans="1:11" ht="63.75" customHeight="1" x14ac:dyDescent="0.25">
      <c r="A31" s="17">
        <f>'13-07-21'!A31</f>
        <v>30</v>
      </c>
      <c r="B31" s="18" t="e">
        <f>CONCATENATE('13-07-21'!J31," ",'13-07-21'!K31)</f>
        <v>#N/A</v>
      </c>
      <c r="C31" s="17" t="e">
        <f>'13-07-21'!L31</f>
        <v>#N/A</v>
      </c>
      <c r="D31" s="17" t="e">
        <f>'13-07-21'!O31</f>
        <v>#N/A</v>
      </c>
      <c r="E31" s="17">
        <f>'13-07-21'!C31</f>
        <v>0</v>
      </c>
      <c r="F31" s="17">
        <f>'13-07-21'!D31</f>
        <v>0</v>
      </c>
      <c r="G31" s="17">
        <f>'13-07-21'!E31</f>
        <v>0</v>
      </c>
      <c r="H31" s="17">
        <f>'13-07-21'!G31</f>
        <v>0</v>
      </c>
      <c r="I31" s="17">
        <f>'13-07-21'!F31</f>
        <v>0</v>
      </c>
      <c r="J31" s="45">
        <f>'13-07-21'!H31</f>
        <v>0</v>
      </c>
      <c r="K31" s="17"/>
    </row>
    <row r="32" spans="1:11" ht="40.5" customHeight="1" x14ac:dyDescent="0.25">
      <c r="A32" s="17">
        <f>'13-07-21'!A32</f>
        <v>31</v>
      </c>
      <c r="B32" s="18" t="e">
        <f>CONCATENATE('13-07-21'!J32," ",'13-07-21'!K32)</f>
        <v>#N/A</v>
      </c>
      <c r="C32" s="17" t="e">
        <f>'13-07-21'!L32</f>
        <v>#N/A</v>
      </c>
      <c r="D32" s="17" t="e">
        <f>'13-07-21'!O32</f>
        <v>#N/A</v>
      </c>
      <c r="E32" s="17">
        <f>'13-07-21'!C32</f>
        <v>0</v>
      </c>
      <c r="F32" s="17">
        <f>'13-07-21'!D32</f>
        <v>0</v>
      </c>
      <c r="G32" s="17">
        <f>'13-07-21'!E32</f>
        <v>0</v>
      </c>
      <c r="H32" s="17">
        <f>'13-07-21'!G32</f>
        <v>0</v>
      </c>
      <c r="I32" s="17">
        <f>'13-07-21'!F32</f>
        <v>0</v>
      </c>
      <c r="J32" s="45">
        <f>'13-07-21'!H32</f>
        <v>0</v>
      </c>
      <c r="K32" s="17"/>
    </row>
    <row r="33" spans="1:11" ht="40.5" customHeight="1" x14ac:dyDescent="0.25">
      <c r="A33" s="17">
        <f>'13-07-21'!A33</f>
        <v>32</v>
      </c>
      <c r="B33" s="18" t="e">
        <f>CONCATENATE('13-07-21'!J33," ",'13-07-21'!K33)</f>
        <v>#N/A</v>
      </c>
      <c r="C33" s="17" t="e">
        <f>'13-07-21'!L33</f>
        <v>#N/A</v>
      </c>
      <c r="D33" s="17" t="e">
        <f>'13-07-21'!O33</f>
        <v>#N/A</v>
      </c>
      <c r="E33" s="17">
        <f>'13-07-21'!C33</f>
        <v>0</v>
      </c>
      <c r="F33" s="17">
        <f>'13-07-21'!D33</f>
        <v>0</v>
      </c>
      <c r="G33" s="17">
        <f>'13-07-21'!E33</f>
        <v>0</v>
      </c>
      <c r="H33" s="17">
        <f>'13-07-21'!G33</f>
        <v>0</v>
      </c>
      <c r="I33" s="17">
        <f>'13-07-21'!F33</f>
        <v>0</v>
      </c>
      <c r="J33" s="45">
        <f>'13-07-21'!H33</f>
        <v>0</v>
      </c>
      <c r="K33" s="17"/>
    </row>
    <row r="34" spans="1:11" ht="40.5" customHeight="1" x14ac:dyDescent="0.25">
      <c r="A34" s="17">
        <f>'13-07-21'!A34</f>
        <v>33</v>
      </c>
      <c r="B34" s="18" t="e">
        <f>CONCATENATE('13-07-21'!J34," ",'13-07-21'!K34)</f>
        <v>#N/A</v>
      </c>
      <c r="C34" s="17" t="e">
        <f>'13-07-21'!L34</f>
        <v>#N/A</v>
      </c>
      <c r="D34" s="17" t="e">
        <f>'13-07-21'!O34</f>
        <v>#N/A</v>
      </c>
      <c r="E34" s="17">
        <f>'13-07-21'!C34</f>
        <v>0</v>
      </c>
      <c r="F34" s="17">
        <f>'13-07-21'!D34</f>
        <v>0</v>
      </c>
      <c r="G34" s="17">
        <f>'13-07-21'!E34</f>
        <v>0</v>
      </c>
      <c r="H34" s="17">
        <f>'13-07-21'!G34</f>
        <v>0</v>
      </c>
      <c r="I34" s="17">
        <f>'13-07-21'!F34</f>
        <v>0</v>
      </c>
      <c r="J34" s="45">
        <f>'13-07-21'!H34</f>
        <v>0</v>
      </c>
      <c r="K34" s="17"/>
    </row>
    <row r="35" spans="1:11" ht="40.5" customHeight="1" x14ac:dyDescent="0.25">
      <c r="A35" s="17">
        <f>'13-07-21'!A35</f>
        <v>34</v>
      </c>
      <c r="B35" s="18" t="e">
        <f>CONCATENATE('13-07-21'!J35," ",'13-07-21'!K35)</f>
        <v>#N/A</v>
      </c>
      <c r="C35" s="17" t="e">
        <f>'13-07-21'!L35</f>
        <v>#N/A</v>
      </c>
      <c r="D35" s="17" t="e">
        <f>'13-07-21'!O35</f>
        <v>#N/A</v>
      </c>
      <c r="E35" s="17">
        <f>'13-07-21'!C35</f>
        <v>0</v>
      </c>
      <c r="F35" s="17">
        <f>'13-07-21'!D35</f>
        <v>0</v>
      </c>
      <c r="G35" s="17">
        <f>'13-07-21'!E35</f>
        <v>0</v>
      </c>
      <c r="H35" s="17">
        <f>'13-07-21'!G35</f>
        <v>0</v>
      </c>
      <c r="I35" s="17">
        <f>'13-07-21'!F35</f>
        <v>0</v>
      </c>
      <c r="J35" s="45">
        <f>'13-07-21'!H35</f>
        <v>0</v>
      </c>
      <c r="K35" s="17"/>
    </row>
    <row r="36" spans="1:11" ht="40.5" customHeight="1" x14ac:dyDescent="0.25">
      <c r="A36" s="17">
        <f>'13-07-21'!A36</f>
        <v>35</v>
      </c>
      <c r="B36" s="18" t="e">
        <f>CONCATENATE('13-07-21'!J36," ",'13-07-21'!K36)</f>
        <v>#N/A</v>
      </c>
      <c r="C36" s="17" t="e">
        <f>'13-07-21'!L36</f>
        <v>#N/A</v>
      </c>
      <c r="D36" s="17" t="e">
        <f>'13-07-21'!O36</f>
        <v>#N/A</v>
      </c>
      <c r="E36" s="17">
        <f>'13-07-21'!C36</f>
        <v>0</v>
      </c>
      <c r="F36" s="17">
        <f>'13-07-21'!D36</f>
        <v>0</v>
      </c>
      <c r="G36" s="17">
        <f>'13-07-21'!E36</f>
        <v>0</v>
      </c>
      <c r="H36" s="17">
        <f>'13-07-21'!G36</f>
        <v>0</v>
      </c>
      <c r="I36" s="17">
        <f>'13-07-21'!F36</f>
        <v>0</v>
      </c>
      <c r="J36" s="45">
        <f>'13-07-21'!H36</f>
        <v>0</v>
      </c>
      <c r="K36" s="17"/>
    </row>
    <row r="37" spans="1:11" ht="40.5" customHeight="1" x14ac:dyDescent="0.25">
      <c r="A37" s="17">
        <f>'13-07-21'!A37</f>
        <v>36</v>
      </c>
      <c r="B37" s="18" t="e">
        <f>CONCATENATE('13-07-21'!J37," ",'13-07-21'!K37)</f>
        <v>#N/A</v>
      </c>
      <c r="C37" s="17" t="e">
        <f>'13-07-21'!L37</f>
        <v>#N/A</v>
      </c>
      <c r="D37" s="17" t="e">
        <f>'13-07-21'!O37</f>
        <v>#N/A</v>
      </c>
      <c r="E37" s="17">
        <f>'13-07-21'!C37</f>
        <v>0</v>
      </c>
      <c r="F37" s="17">
        <f>'13-07-21'!D37</f>
        <v>0</v>
      </c>
      <c r="G37" s="17">
        <f>'13-07-21'!E37</f>
        <v>0</v>
      </c>
      <c r="H37" s="17">
        <f>'13-07-21'!G37</f>
        <v>0</v>
      </c>
      <c r="I37" s="17">
        <f>'13-07-21'!F37</f>
        <v>0</v>
      </c>
      <c r="J37" s="45">
        <f>'13-07-21'!H37</f>
        <v>0</v>
      </c>
      <c r="K37" s="17"/>
    </row>
    <row r="38" spans="1:11" ht="40.5" customHeight="1" x14ac:dyDescent="0.25">
      <c r="A38" s="17">
        <f>'13-07-21'!A38</f>
        <v>37</v>
      </c>
      <c r="B38" s="18" t="e">
        <f>CONCATENATE('13-07-21'!J38," ",'13-07-21'!K38)</f>
        <v>#N/A</v>
      </c>
      <c r="C38" s="17" t="e">
        <f>'13-07-21'!L38</f>
        <v>#N/A</v>
      </c>
      <c r="D38" s="17" t="e">
        <f>'13-07-21'!O38</f>
        <v>#N/A</v>
      </c>
      <c r="E38" s="17">
        <f>'13-07-21'!C38</f>
        <v>0</v>
      </c>
      <c r="F38" s="17">
        <f>'13-07-21'!D38</f>
        <v>0</v>
      </c>
      <c r="G38" s="17">
        <f>'13-07-21'!E38</f>
        <v>0</v>
      </c>
      <c r="H38" s="17">
        <f>'13-07-21'!G38</f>
        <v>0</v>
      </c>
      <c r="I38" s="17">
        <f>'13-07-21'!F38</f>
        <v>0</v>
      </c>
      <c r="J38" s="45">
        <f>'13-07-21'!H38</f>
        <v>0</v>
      </c>
      <c r="K38" s="17"/>
    </row>
    <row r="39" spans="1:11" ht="40.5" customHeight="1" x14ac:dyDescent="0.25">
      <c r="A39" s="17">
        <f>'13-07-21'!A39</f>
        <v>38</v>
      </c>
      <c r="B39" s="18" t="e">
        <f>CONCATENATE('13-07-21'!J39," ",'13-07-21'!K39)</f>
        <v>#N/A</v>
      </c>
      <c r="C39" s="17" t="e">
        <f>'13-07-21'!L39</f>
        <v>#N/A</v>
      </c>
      <c r="D39" s="17" t="e">
        <f>'13-07-21'!O39</f>
        <v>#N/A</v>
      </c>
      <c r="E39" s="17">
        <f>'13-07-21'!C39</f>
        <v>0</v>
      </c>
      <c r="F39" s="17">
        <f>'13-07-21'!D39</f>
        <v>0</v>
      </c>
      <c r="G39" s="17">
        <f>'13-07-21'!E39</f>
        <v>0</v>
      </c>
      <c r="H39" s="17">
        <f>'13-07-21'!G39</f>
        <v>0</v>
      </c>
      <c r="I39" s="17">
        <f>'13-07-21'!F39</f>
        <v>0</v>
      </c>
      <c r="J39" s="45">
        <f>'13-07-21'!H39</f>
        <v>0</v>
      </c>
      <c r="K39" s="17"/>
    </row>
    <row r="40" spans="1:11" ht="40.5" customHeight="1" x14ac:dyDescent="0.25">
      <c r="A40" s="17">
        <f>'13-07-21'!A40</f>
        <v>39</v>
      </c>
      <c r="B40" s="18" t="e">
        <f>CONCATENATE('13-07-21'!J40," ",'13-07-21'!K40)</f>
        <v>#N/A</v>
      </c>
      <c r="C40" s="17" t="e">
        <f>'13-07-21'!L40</f>
        <v>#N/A</v>
      </c>
      <c r="D40" s="17" t="e">
        <f>'13-07-21'!O40</f>
        <v>#N/A</v>
      </c>
      <c r="E40" s="17">
        <f>'13-07-21'!C40</f>
        <v>0</v>
      </c>
      <c r="F40" s="17">
        <f>'13-07-21'!D40</f>
        <v>0</v>
      </c>
      <c r="G40" s="17">
        <f>'13-07-21'!E40</f>
        <v>0</v>
      </c>
      <c r="H40" s="17">
        <f>'13-07-21'!G40</f>
        <v>0</v>
      </c>
      <c r="I40" s="17">
        <f>'13-07-21'!F40</f>
        <v>0</v>
      </c>
      <c r="J40" s="45">
        <f>'13-07-21'!H40</f>
        <v>0</v>
      </c>
      <c r="K40" s="17"/>
    </row>
    <row r="41" spans="1:11" ht="40.5" customHeight="1" x14ac:dyDescent="0.25">
      <c r="A41" s="17">
        <f>'13-07-21'!A41</f>
        <v>40</v>
      </c>
      <c r="B41" s="18" t="e">
        <f>CONCATENATE('13-07-21'!J41," ",'13-07-21'!K41)</f>
        <v>#N/A</v>
      </c>
      <c r="C41" s="17" t="e">
        <f>'13-07-21'!L41</f>
        <v>#N/A</v>
      </c>
      <c r="D41" s="17" t="e">
        <f>'13-07-21'!O41</f>
        <v>#N/A</v>
      </c>
      <c r="E41" s="17">
        <f>'13-07-21'!C41</f>
        <v>0</v>
      </c>
      <c r="F41" s="17">
        <f>'13-07-21'!D41</f>
        <v>0</v>
      </c>
      <c r="G41" s="17">
        <f>'13-07-21'!E41</f>
        <v>0</v>
      </c>
      <c r="H41" s="17">
        <f>'13-07-21'!G41</f>
        <v>0</v>
      </c>
      <c r="I41" s="17">
        <f>'13-07-21'!F41</f>
        <v>0</v>
      </c>
      <c r="J41" s="45">
        <f>'13-07-21'!H41</f>
        <v>0</v>
      </c>
      <c r="K41" s="17"/>
    </row>
    <row r="42" spans="1:11" ht="40.5" customHeight="1" x14ac:dyDescent="0.25">
      <c r="A42" s="17">
        <f>'13-07-21'!A42</f>
        <v>41</v>
      </c>
      <c r="B42" s="18" t="e">
        <f>CONCATENATE('13-07-21'!J42," ",'13-07-21'!K42)</f>
        <v>#N/A</v>
      </c>
      <c r="C42" s="17" t="e">
        <f>'13-07-21'!L42</f>
        <v>#N/A</v>
      </c>
      <c r="D42" s="17" t="e">
        <f>'13-07-21'!O42</f>
        <v>#N/A</v>
      </c>
      <c r="E42" s="17">
        <f>'13-07-21'!C42</f>
        <v>0</v>
      </c>
      <c r="F42" s="17">
        <f>'13-07-21'!D42</f>
        <v>0</v>
      </c>
      <c r="G42" s="17">
        <f>'13-07-21'!E42</f>
        <v>0</v>
      </c>
      <c r="H42" s="17">
        <f>'13-07-21'!G42</f>
        <v>0</v>
      </c>
      <c r="I42" s="17">
        <f>'13-07-21'!F42</f>
        <v>0</v>
      </c>
      <c r="J42" s="45">
        <f>'13-07-21'!H42</f>
        <v>0</v>
      </c>
      <c r="K42" s="17"/>
    </row>
    <row r="43" spans="1:11" ht="40.5" customHeight="1" x14ac:dyDescent="0.25">
      <c r="A43" s="17">
        <f>'13-07-21'!A43</f>
        <v>42</v>
      </c>
      <c r="B43" s="18" t="e">
        <f>CONCATENATE('13-07-21'!J43," ",'13-07-21'!K43)</f>
        <v>#N/A</v>
      </c>
      <c r="C43" s="17" t="e">
        <f>'13-07-21'!L43</f>
        <v>#N/A</v>
      </c>
      <c r="D43" s="17" t="e">
        <f>'13-07-21'!O43</f>
        <v>#N/A</v>
      </c>
      <c r="E43" s="17">
        <f>'13-07-21'!C43</f>
        <v>0</v>
      </c>
      <c r="F43" s="17">
        <f>'13-07-21'!D43</f>
        <v>0</v>
      </c>
      <c r="G43" s="17">
        <f>'13-07-21'!E43</f>
        <v>0</v>
      </c>
      <c r="H43" s="17">
        <f>'13-07-21'!G43</f>
        <v>0</v>
      </c>
      <c r="I43" s="17">
        <f>'13-07-21'!F43</f>
        <v>0</v>
      </c>
      <c r="J43" s="45">
        <f>'13-07-21'!H43</f>
        <v>0</v>
      </c>
      <c r="K43" s="17"/>
    </row>
    <row r="44" spans="1:11" ht="40.5" customHeight="1" x14ac:dyDescent="0.25">
      <c r="A44" s="17">
        <f>'13-07-21'!A44</f>
        <v>43</v>
      </c>
      <c r="B44" s="18" t="e">
        <f>CONCATENATE('13-07-21'!J44," ",'13-07-21'!K44)</f>
        <v>#N/A</v>
      </c>
      <c r="C44" s="17" t="e">
        <f>'13-07-21'!L44</f>
        <v>#N/A</v>
      </c>
      <c r="D44" s="17" t="e">
        <f>'13-07-21'!O44</f>
        <v>#N/A</v>
      </c>
      <c r="E44" s="17">
        <f>'13-07-21'!C44</f>
        <v>0</v>
      </c>
      <c r="F44" s="17">
        <f>'13-07-21'!D44</f>
        <v>0</v>
      </c>
      <c r="G44" s="17">
        <f>'13-07-21'!E44</f>
        <v>0</v>
      </c>
      <c r="H44" s="17">
        <f>'13-07-21'!G44</f>
        <v>0</v>
      </c>
      <c r="I44" s="17">
        <f>'13-07-21'!F44</f>
        <v>0</v>
      </c>
      <c r="J44" s="45">
        <f>'13-07-21'!H44</f>
        <v>0</v>
      </c>
      <c r="K44" s="17"/>
    </row>
    <row r="45" spans="1:11" ht="40.5" customHeight="1" x14ac:dyDescent="0.25">
      <c r="A45" s="17">
        <f>'13-07-21'!A45</f>
        <v>44</v>
      </c>
      <c r="B45" s="18" t="e">
        <f>CONCATENATE('13-07-21'!J45," ",'13-07-21'!K45)</f>
        <v>#N/A</v>
      </c>
      <c r="C45" s="17" t="e">
        <f>'13-07-21'!L45</f>
        <v>#N/A</v>
      </c>
      <c r="D45" s="17" t="e">
        <f>'13-07-21'!O45</f>
        <v>#N/A</v>
      </c>
      <c r="E45" s="17">
        <f>'13-07-21'!C45</f>
        <v>0</v>
      </c>
      <c r="F45" s="17">
        <f>'13-07-21'!D45</f>
        <v>0</v>
      </c>
      <c r="G45" s="17">
        <f>'13-07-21'!E45</f>
        <v>0</v>
      </c>
      <c r="H45" s="17">
        <f>'13-07-21'!G45</f>
        <v>0</v>
      </c>
      <c r="I45" s="17">
        <f>'13-07-21'!F45</f>
        <v>0</v>
      </c>
      <c r="J45" s="45">
        <f>'13-07-21'!H45</f>
        <v>0</v>
      </c>
      <c r="K45" s="17"/>
    </row>
    <row r="46" spans="1:11" ht="40.5" customHeight="1" x14ac:dyDescent="0.25">
      <c r="A46" s="17">
        <f>'13-07-21'!A46</f>
        <v>45</v>
      </c>
      <c r="B46" s="18" t="e">
        <f>CONCATENATE('13-07-21'!J46," ",'13-07-21'!K46)</f>
        <v>#N/A</v>
      </c>
      <c r="C46" s="17" t="e">
        <f>'13-07-21'!L46</f>
        <v>#N/A</v>
      </c>
      <c r="D46" s="17" t="e">
        <f>'13-07-21'!O46</f>
        <v>#N/A</v>
      </c>
      <c r="E46" s="17">
        <f>'13-07-21'!C56</f>
        <v>17</v>
      </c>
      <c r="F46" s="17">
        <f>'13-07-21'!D46</f>
        <v>0</v>
      </c>
      <c r="G46" s="17">
        <f>'13-07-21'!E46</f>
        <v>0</v>
      </c>
      <c r="H46" s="17">
        <f>'13-07-21'!G46</f>
        <v>0</v>
      </c>
      <c r="I46" s="17">
        <f>'13-07-21'!F46</f>
        <v>0</v>
      </c>
      <c r="J46" s="45">
        <f>'13-07-21'!H46</f>
        <v>0</v>
      </c>
      <c r="K46" s="17"/>
    </row>
    <row r="47" spans="1:11" ht="40.5" customHeight="1" x14ac:dyDescent="0.25">
      <c r="A47" s="17">
        <f>'13-07-21'!A47</f>
        <v>46</v>
      </c>
      <c r="B47" s="18" t="e">
        <f>CONCATENATE('13-07-21'!J47," ",'13-07-21'!K47)</f>
        <v>#N/A</v>
      </c>
      <c r="C47" s="17" t="e">
        <f>'13-07-21'!L47</f>
        <v>#N/A</v>
      </c>
      <c r="D47" s="17" t="e">
        <f>'13-07-21'!O47</f>
        <v>#N/A</v>
      </c>
      <c r="E47" s="17">
        <f>'13-07-21'!C47</f>
        <v>0</v>
      </c>
      <c r="F47" s="17">
        <f>'13-07-21'!D47</f>
        <v>0</v>
      </c>
      <c r="G47" s="17">
        <f>'13-07-21'!E47</f>
        <v>0</v>
      </c>
      <c r="H47" s="17">
        <f>'13-07-21'!G47</f>
        <v>0</v>
      </c>
      <c r="I47" s="17">
        <f>'13-07-21'!F47</f>
        <v>0</v>
      </c>
      <c r="J47" s="45">
        <f>'13-07-21'!H47</f>
        <v>0</v>
      </c>
      <c r="K47" s="17"/>
    </row>
    <row r="48" spans="1:11" ht="40.5" customHeight="1" x14ac:dyDescent="0.25">
      <c r="A48" s="17">
        <f>'13-07-21'!A48</f>
        <v>47</v>
      </c>
      <c r="B48" s="18" t="e">
        <f>CONCATENATE('13-07-21'!J48," ",'13-07-21'!K48)</f>
        <v>#N/A</v>
      </c>
      <c r="C48" s="17" t="e">
        <f>'13-07-21'!L48</f>
        <v>#N/A</v>
      </c>
      <c r="D48" s="17" t="e">
        <f>'13-07-21'!O48</f>
        <v>#N/A</v>
      </c>
      <c r="E48" s="17">
        <f>'13-07-21'!C48</f>
        <v>0</v>
      </c>
      <c r="F48" s="17">
        <f>'13-07-21'!D48</f>
        <v>0</v>
      </c>
      <c r="G48" s="17">
        <f>'13-07-21'!E48</f>
        <v>0</v>
      </c>
      <c r="H48" s="17">
        <f>'13-07-21'!G48</f>
        <v>0</v>
      </c>
      <c r="I48" s="17">
        <f>'13-07-21'!F48</f>
        <v>0</v>
      </c>
      <c r="J48" s="45">
        <f>'13-07-21'!H48</f>
        <v>0</v>
      </c>
      <c r="K48" s="17"/>
    </row>
    <row r="49" spans="1:11" ht="40.5" customHeight="1" x14ac:dyDescent="0.25">
      <c r="A49" s="17">
        <f>'13-07-21'!A49</f>
        <v>48</v>
      </c>
      <c r="B49" s="18" t="e">
        <f>CONCATENATE('13-07-21'!J49," ",'13-07-21'!K49)</f>
        <v>#N/A</v>
      </c>
      <c r="C49" s="17" t="e">
        <f>'13-07-21'!L49</f>
        <v>#N/A</v>
      </c>
      <c r="D49" s="17" t="e">
        <f>'13-07-21'!O49</f>
        <v>#N/A</v>
      </c>
      <c r="E49" s="17">
        <f>'13-07-21'!C49</f>
        <v>0</v>
      </c>
      <c r="F49" s="17">
        <f>'13-07-21'!D49</f>
        <v>0</v>
      </c>
      <c r="G49" s="17">
        <f>'13-07-21'!E49</f>
        <v>0</v>
      </c>
      <c r="H49" s="17">
        <f>'13-07-21'!G49</f>
        <v>0</v>
      </c>
      <c r="I49" s="17">
        <f>'13-07-21'!F49</f>
        <v>0</v>
      </c>
      <c r="J49" s="45">
        <f>'13-07-21'!H49</f>
        <v>0</v>
      </c>
      <c r="K49" s="17"/>
    </row>
    <row r="50" spans="1:11" ht="40.5" customHeight="1" x14ac:dyDescent="0.25">
      <c r="A50" s="17">
        <f>'13-07-21'!A50</f>
        <v>49</v>
      </c>
      <c r="B50" s="18" t="e">
        <f>CONCATENATE('13-07-21'!J50," ",'13-07-21'!K50)</f>
        <v>#N/A</v>
      </c>
      <c r="C50" s="17" t="e">
        <f>'13-07-21'!L50</f>
        <v>#N/A</v>
      </c>
      <c r="D50" s="17" t="e">
        <f>'13-07-21'!O50</f>
        <v>#N/A</v>
      </c>
      <c r="E50" s="17">
        <f>'13-07-21'!C50</f>
        <v>0</v>
      </c>
      <c r="F50" s="17">
        <f>'13-07-21'!D50</f>
        <v>0</v>
      </c>
      <c r="G50" s="17">
        <f>'13-07-21'!E50</f>
        <v>0</v>
      </c>
      <c r="H50" s="17">
        <f>'13-07-21'!G50</f>
        <v>0</v>
      </c>
      <c r="I50" s="17">
        <f>'13-07-21'!F50</f>
        <v>0</v>
      </c>
      <c r="J50" s="45">
        <f>'13-07-21'!H50</f>
        <v>0</v>
      </c>
      <c r="K50" s="17"/>
    </row>
    <row r="51" spans="1:11" ht="40.5" customHeight="1" x14ac:dyDescent="0.25">
      <c r="A51" s="17">
        <f>'13-07-21'!A51</f>
        <v>50</v>
      </c>
      <c r="B51" s="18" t="e">
        <f>CONCATENATE('13-07-21'!J51," ",'13-07-21'!K51)</f>
        <v>#N/A</v>
      </c>
      <c r="C51" s="17" t="e">
        <f>'13-07-21'!L51</f>
        <v>#N/A</v>
      </c>
      <c r="D51" s="17" t="e">
        <f>'13-07-21'!O51</f>
        <v>#N/A</v>
      </c>
      <c r="E51" s="17">
        <f>'13-07-21'!C51</f>
        <v>0</v>
      </c>
      <c r="F51" s="17">
        <f>'13-07-21'!D51</f>
        <v>0</v>
      </c>
      <c r="G51" s="17">
        <f>'13-07-21'!E51</f>
        <v>0</v>
      </c>
      <c r="H51" s="17">
        <f>'13-07-21'!G51</f>
        <v>0</v>
      </c>
      <c r="I51" s="17">
        <f>'13-07-21'!F51</f>
        <v>0</v>
      </c>
      <c r="J51" s="45">
        <f>'13-07-21'!H51</f>
        <v>0</v>
      </c>
      <c r="K51" s="17"/>
    </row>
    <row r="52" spans="1:11" ht="40.5" customHeight="1" x14ac:dyDescent="0.25">
      <c r="A52" s="17">
        <f>'13-07-21'!A52</f>
        <v>51</v>
      </c>
      <c r="B52" s="18" t="e">
        <f>CONCATENATE('13-07-21'!J52," ",'13-07-21'!K52)</f>
        <v>#N/A</v>
      </c>
      <c r="C52" s="17" t="e">
        <f>'13-07-21'!L52</f>
        <v>#N/A</v>
      </c>
      <c r="D52" s="17" t="e">
        <f>'13-07-21'!O52</f>
        <v>#N/A</v>
      </c>
      <c r="E52" s="17">
        <f>'13-07-21'!C52</f>
        <v>0</v>
      </c>
      <c r="F52" s="17">
        <f>'13-07-21'!D52</f>
        <v>0</v>
      </c>
      <c r="G52" s="17">
        <f>'13-07-21'!E52</f>
        <v>0</v>
      </c>
      <c r="H52" s="17">
        <f>'13-07-21'!G52</f>
        <v>0</v>
      </c>
      <c r="I52" s="17">
        <f>'13-07-21'!F52</f>
        <v>0</v>
      </c>
      <c r="J52" s="45">
        <f>'13-07-21'!H52</f>
        <v>0</v>
      </c>
      <c r="K52" s="17"/>
    </row>
    <row r="53" spans="1:11" ht="40.5" customHeight="1" x14ac:dyDescent="0.25">
      <c r="A53" s="17">
        <f>'13-07-21'!A53</f>
        <v>52</v>
      </c>
      <c r="B53" s="18" t="e">
        <f>CONCATENATE('13-07-21'!J53," ",'13-07-21'!K53)</f>
        <v>#N/A</v>
      </c>
      <c r="C53" s="17" t="e">
        <f>'13-07-21'!L53</f>
        <v>#N/A</v>
      </c>
      <c r="D53" s="17" t="e">
        <f>'13-07-21'!O53</f>
        <v>#N/A</v>
      </c>
      <c r="E53" s="17">
        <f>'13-07-21'!C53</f>
        <v>0</v>
      </c>
      <c r="F53" s="17">
        <f>'13-07-21'!D53</f>
        <v>0</v>
      </c>
      <c r="G53" s="17">
        <f>'13-07-21'!E53</f>
        <v>0</v>
      </c>
      <c r="H53" s="17">
        <f>'13-07-21'!G53</f>
        <v>0</v>
      </c>
      <c r="I53" s="17">
        <f>'13-07-21'!F53</f>
        <v>0</v>
      </c>
      <c r="J53" s="45">
        <f>'13-07-21'!H53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'13-07-21'!J2</f>
        <v>Samuel</v>
      </c>
      <c r="B2" t="str">
        <f>'13-07-21'!K2</f>
        <v>García García</v>
      </c>
      <c r="C2" t="str">
        <f>'13-07-21'!L2</f>
        <v>comedor I+D+i</v>
      </c>
      <c r="D2">
        <f>'13-07-21'!M2</f>
        <v>652878246</v>
      </c>
      <c r="E2">
        <f>'13-07-21'!O2</f>
        <v>0</v>
      </c>
      <c r="F2" t="str">
        <f>'13-07-21'!C2</f>
        <v>REVUELTO DE JAMÓN</v>
      </c>
      <c r="G2" t="str">
        <f>'13-07-21'!D2</f>
        <v>FILETE DE TERNERA A LA PLANCHA</v>
      </c>
      <c r="H2" t="str">
        <f>'13-07-21'!E2</f>
        <v>PATATAS FRITAS</v>
      </c>
      <c r="I2" t="str">
        <f>'13-07-21'!F2</f>
        <v>FRUTA</v>
      </c>
      <c r="J2" t="str">
        <f>'13-07-21'!G2</f>
        <v>AGUA</v>
      </c>
      <c r="K2">
        <f>'13-07-21'!O2</f>
        <v>0</v>
      </c>
      <c r="L2">
        <f>'13-07-21'!I2</f>
        <v>0</v>
      </c>
    </row>
    <row r="3" spans="1:12" x14ac:dyDescent="0.25">
      <c r="A3" t="str">
        <f>'13-07-21'!J3</f>
        <v>Iñaki</v>
      </c>
      <c r="B3" t="str">
        <f>'13-07-21'!K3</f>
        <v>Aguiriano Guerra</v>
      </c>
      <c r="C3" t="str">
        <f>'13-07-21'!L3</f>
        <v>comedor I+D+i</v>
      </c>
      <c r="D3">
        <f>'13-07-21'!M3</f>
        <v>689248598</v>
      </c>
      <c r="E3">
        <f>'13-07-21'!O3</f>
        <v>0</v>
      </c>
      <c r="F3" t="str">
        <f>'13-07-21'!C3</f>
        <v>REVUELTO DE JAMÓN</v>
      </c>
      <c r="G3" t="str">
        <f>'13-07-21'!D3</f>
        <v>SALMON EN SALSA TÁRTARA</v>
      </c>
      <c r="H3" t="str">
        <f>'13-07-21'!E3</f>
        <v>PATATAS COCIDAS</v>
      </c>
      <c r="I3" t="str">
        <f>'13-07-21'!F3</f>
        <v>FRUTA</v>
      </c>
      <c r="J3" t="str">
        <f>'13-07-21'!G3</f>
        <v>AGUA</v>
      </c>
      <c r="K3">
        <f>'13-07-21'!O3</f>
        <v>0</v>
      </c>
      <c r="L3">
        <f>'13-07-21'!I3</f>
        <v>0</v>
      </c>
    </row>
    <row r="4" spans="1:12" x14ac:dyDescent="0.25">
      <c r="A4" t="str">
        <f>'13-07-21'!J4</f>
        <v>IVAN</v>
      </c>
      <c r="B4" t="str">
        <f>'13-07-21'!K4</f>
        <v>BOTANA GARCIA</v>
      </c>
      <c r="C4" t="str">
        <f>'13-07-21'!L4</f>
        <v>comedor I+D+i</v>
      </c>
      <c r="D4">
        <f>'13-07-21'!M4</f>
        <v>679150587</v>
      </c>
      <c r="E4">
        <f>'13-07-21'!O4</f>
        <v>0</v>
      </c>
      <c r="F4" t="str">
        <f>'13-07-21'!C4</f>
        <v>LENTEJAS</v>
      </c>
      <c r="G4" t="str">
        <f>'13-07-21'!D4</f>
        <v>PASTA MARINERA</v>
      </c>
      <c r="H4">
        <f>'13-07-21'!E4</f>
        <v>0</v>
      </c>
      <c r="I4" t="str">
        <f>'13-07-21'!F4</f>
        <v>FRUTA</v>
      </c>
      <c r="J4" t="str">
        <f>'13-07-21'!G4</f>
        <v>AGUA</v>
      </c>
      <c r="K4">
        <f>'13-07-21'!O4</f>
        <v>0</v>
      </c>
      <c r="L4">
        <f>'13-07-21'!I4</f>
        <v>229</v>
      </c>
    </row>
    <row r="5" spans="1:12" x14ac:dyDescent="0.25">
      <c r="A5" t="str">
        <f>'13-07-21'!J5</f>
        <v>Carlos</v>
      </c>
      <c r="B5" t="str">
        <f>'13-07-21'!K5</f>
        <v>Perez Sainz</v>
      </c>
      <c r="C5" t="str">
        <f>'13-07-21'!L5</f>
        <v>comedor Rocha</v>
      </c>
      <c r="D5">
        <f>'13-07-21'!M5</f>
        <v>0</v>
      </c>
      <c r="E5">
        <f>'13-07-21'!O5</f>
        <v>0</v>
      </c>
      <c r="F5" t="str">
        <f>'13-07-21'!C5</f>
        <v>CALLOS</v>
      </c>
      <c r="G5" t="str">
        <f>'13-07-21'!D5</f>
        <v>MARMITAKO</v>
      </c>
      <c r="H5" t="str">
        <f>'13-07-21'!E5</f>
        <v>ARROZ EN BLANCO</v>
      </c>
      <c r="I5" t="str">
        <f>'13-07-21'!F5</f>
        <v>FRUTA</v>
      </c>
      <c r="J5" t="str">
        <f>'13-07-21'!G5</f>
        <v>AGUA</v>
      </c>
      <c r="K5">
        <f>'13-07-21'!O5</f>
        <v>0</v>
      </c>
      <c r="L5">
        <f>'13-07-21'!I5</f>
        <v>146</v>
      </c>
    </row>
    <row r="6" spans="1:12" x14ac:dyDescent="0.25">
      <c r="A6" t="str">
        <f>'13-07-21'!J6</f>
        <v>Enrique</v>
      </c>
      <c r="B6" t="str">
        <f>'13-07-21'!K6</f>
        <v>Iglesias Gonzalez</v>
      </c>
      <c r="C6" t="str">
        <f>'13-07-21'!L6</f>
        <v>comedor Comercial</v>
      </c>
      <c r="D6">
        <f>'13-07-21'!M6</f>
        <v>0</v>
      </c>
      <c r="E6">
        <f>'13-07-21'!O6</f>
        <v>0</v>
      </c>
      <c r="F6" t="str">
        <f>'13-07-21'!C6</f>
        <v>MACARRONES CON QUESO</v>
      </c>
      <c r="G6" t="str">
        <f>'13-07-21'!D6</f>
        <v>FINGERS DE POLLO CASEROS</v>
      </c>
      <c r="H6" t="str">
        <f>'13-07-21'!E6</f>
        <v>PATATAS COCIDAS</v>
      </c>
      <c r="I6">
        <f>'13-07-21'!F6</f>
        <v>0</v>
      </c>
      <c r="J6" t="str">
        <f>'13-07-21'!G6</f>
        <v>AGUA</v>
      </c>
      <c r="K6">
        <f>'13-07-21'!O6</f>
        <v>0</v>
      </c>
      <c r="L6">
        <f>'13-07-21'!I6</f>
        <v>32</v>
      </c>
    </row>
    <row r="7" spans="1:12" x14ac:dyDescent="0.25">
      <c r="A7" t="str">
        <f>'13-07-21'!J7</f>
        <v>Santiago</v>
      </c>
      <c r="B7" t="str">
        <f>'13-07-21'!K7</f>
        <v>Antón Area</v>
      </c>
      <c r="C7" t="str">
        <f>'13-07-21'!L7</f>
        <v>comedor Rocha</v>
      </c>
      <c r="D7">
        <f>'13-07-21'!M7</f>
        <v>692383058</v>
      </c>
      <c r="E7">
        <f>'13-07-21'!O7</f>
        <v>0</v>
      </c>
      <c r="F7" t="str">
        <f>'13-07-21'!C7</f>
        <v>ENSALADA MIXTA</v>
      </c>
      <c r="G7" t="str">
        <f>'13-07-21'!D7</f>
        <v>MARMITAKO</v>
      </c>
      <c r="H7">
        <f>'13-07-21'!E7</f>
        <v>0</v>
      </c>
      <c r="I7" t="str">
        <f>'13-07-21'!F7</f>
        <v>FRUTA</v>
      </c>
      <c r="J7" t="str">
        <f>'13-07-21'!G7</f>
        <v>AGUA</v>
      </c>
      <c r="K7">
        <f>'13-07-21'!O7</f>
        <v>0</v>
      </c>
      <c r="L7">
        <f>'13-07-21'!I7</f>
        <v>29</v>
      </c>
    </row>
    <row r="8" spans="1:12" x14ac:dyDescent="0.25">
      <c r="A8" t="str">
        <f>'13-07-21'!J8</f>
        <v>Maura</v>
      </c>
      <c r="B8" t="str">
        <f>'13-07-21'!K8</f>
        <v>Outeiral García</v>
      </c>
      <c r="C8" t="str">
        <f>'13-07-21'!L8</f>
        <v>comedor Rocha</v>
      </c>
      <c r="D8">
        <f>'13-07-21'!M8</f>
        <v>609803295</v>
      </c>
      <c r="E8">
        <f>'13-07-21'!O8</f>
        <v>0</v>
      </c>
      <c r="F8">
        <f>'13-07-21'!C8</f>
        <v>0</v>
      </c>
      <c r="G8" t="str">
        <f>'13-07-21'!D8</f>
        <v>MARMITAKO</v>
      </c>
      <c r="H8" t="str">
        <f>'13-07-21'!E8</f>
        <v>ARROZ EN BLANCO</v>
      </c>
      <c r="I8" t="str">
        <f>'13-07-21'!F8</f>
        <v>TARTA DE FRESAS CON NATA</v>
      </c>
      <c r="J8" t="str">
        <f>'13-07-21'!G8</f>
        <v>AGUA</v>
      </c>
      <c r="K8">
        <f>'13-07-21'!O8</f>
        <v>0</v>
      </c>
      <c r="L8">
        <f>'13-07-21'!I8</f>
        <v>0</v>
      </c>
    </row>
    <row r="9" spans="1:12" x14ac:dyDescent="0.25">
      <c r="A9" t="str">
        <f>'13-07-21'!J9</f>
        <v>Sergio</v>
      </c>
      <c r="B9" t="str">
        <f>'13-07-21'!K9</f>
        <v>Bello Martinez</v>
      </c>
      <c r="C9" t="str">
        <f>'13-07-21'!L9</f>
        <v>comedor I+D+i</v>
      </c>
      <c r="D9">
        <f>'13-07-21'!M9</f>
        <v>645991795</v>
      </c>
      <c r="E9" t="str">
        <f>'13-07-21'!O9</f>
        <v>Crustaceos</v>
      </c>
      <c r="F9">
        <f>'13-07-21'!C9</f>
        <v>0</v>
      </c>
      <c r="G9" t="str">
        <f>'13-07-21'!D9</f>
        <v>MARMITAKO</v>
      </c>
      <c r="H9">
        <f>'13-07-21'!E9</f>
        <v>0</v>
      </c>
      <c r="I9" t="str">
        <f>'13-07-21'!F9</f>
        <v>FRUTA</v>
      </c>
      <c r="J9" t="str">
        <f>'13-07-21'!G9</f>
        <v>AGUA</v>
      </c>
      <c r="K9" t="str">
        <f>'13-07-21'!O9</f>
        <v>Crustaceos</v>
      </c>
      <c r="L9">
        <f>'13-07-21'!I9</f>
        <v>92</v>
      </c>
    </row>
    <row r="10" spans="1:12" x14ac:dyDescent="0.25">
      <c r="A10" t="str">
        <f>'13-07-21'!J10</f>
        <v>MIGUEL</v>
      </c>
      <c r="B10" t="str">
        <f>'13-07-21'!K10</f>
        <v>RUIZ GARCIA</v>
      </c>
      <c r="C10" t="str">
        <f>'13-07-21'!L10</f>
        <v>comedor I+D+i</v>
      </c>
      <c r="D10">
        <f>'13-07-21'!M10</f>
        <v>697383812</v>
      </c>
      <c r="E10">
        <f>'13-07-21'!O10</f>
        <v>0</v>
      </c>
      <c r="F10" t="str">
        <f>'13-07-21'!D10</f>
        <v>FINGERS DE POLLO CASEROS</v>
      </c>
      <c r="G10" t="str">
        <f>'13-07-21'!E10</f>
        <v>PATATAS FRITAS</v>
      </c>
      <c r="H10" t="str">
        <f>'13-07-21'!F10</f>
        <v>FRUTA</v>
      </c>
      <c r="I10" t="str">
        <f>'13-07-21'!G10</f>
        <v>AGUA</v>
      </c>
      <c r="J10" t="str">
        <f>'13-07-21'!H10</f>
        <v>Pongan sobres de aceite por favor.</v>
      </c>
      <c r="K10">
        <f>'13-07-21'!O10</f>
        <v>0</v>
      </c>
      <c r="L10">
        <f>'13-07-21'!I10</f>
        <v>2</v>
      </c>
    </row>
    <row r="11" spans="1:12" x14ac:dyDescent="0.25">
      <c r="A11" t="str">
        <f>'13-07-21'!J11</f>
        <v>Francisco Javier</v>
      </c>
      <c r="B11" t="str">
        <f>'13-07-21'!K11</f>
        <v>Martínez Alonso</v>
      </c>
      <c r="C11" t="str">
        <f>'13-07-21'!L11</f>
        <v>comedor Rocha</v>
      </c>
      <c r="D11">
        <f>'13-07-21'!M11</f>
        <v>665070054</v>
      </c>
      <c r="E11">
        <f>'13-07-21'!O11</f>
        <v>0</v>
      </c>
      <c r="F11" t="str">
        <f>'13-07-21'!D11</f>
        <v>MARMITAKO</v>
      </c>
      <c r="G11">
        <f>'13-07-21'!E11</f>
        <v>0</v>
      </c>
      <c r="H11" t="str">
        <f>'13-07-21'!F11</f>
        <v>FRUTA</v>
      </c>
      <c r="I11" t="str">
        <f>'13-07-21'!G11</f>
        <v>AGUA</v>
      </c>
      <c r="J11">
        <f>'13-07-21'!H11</f>
        <v>0</v>
      </c>
      <c r="K11">
        <f>'13-07-21'!O11</f>
        <v>0</v>
      </c>
      <c r="L11">
        <f>'13-07-21'!I11</f>
        <v>108</v>
      </c>
    </row>
    <row r="12" spans="1:12" x14ac:dyDescent="0.25">
      <c r="A12" t="str">
        <f>'13-07-21'!J12</f>
        <v>Manuel</v>
      </c>
      <c r="B12" t="str">
        <f>'13-07-21'!K12</f>
        <v>Regueiro Seoane</v>
      </c>
      <c r="C12" t="str">
        <f>'13-07-21'!L12</f>
        <v>comedor Comercial</v>
      </c>
      <c r="D12">
        <f>'13-07-21'!M12</f>
        <v>0</v>
      </c>
      <c r="E12">
        <f>'13-07-21'!O12</f>
        <v>0</v>
      </c>
      <c r="F12">
        <f>'13-07-21'!C12</f>
        <v>0</v>
      </c>
      <c r="G12" t="str">
        <f>'13-07-21'!D12</f>
        <v>FINGERS DE POLLO CASEROS</v>
      </c>
      <c r="H12" t="str">
        <f>'13-07-21'!E12</f>
        <v>PATATAS FRITAS</v>
      </c>
      <c r="I12" t="str">
        <f>'13-07-21'!F12</f>
        <v>YOGURT</v>
      </c>
      <c r="J12" t="str">
        <f>'13-07-21'!G12</f>
        <v>AGUA</v>
      </c>
      <c r="K12">
        <f>'13-07-21'!O12</f>
        <v>0</v>
      </c>
      <c r="L12">
        <f>'13-07-21'!I12</f>
        <v>17</v>
      </c>
    </row>
    <row r="13" spans="1:12" x14ac:dyDescent="0.25">
      <c r="A13" t="str">
        <f>'13-07-21'!J13</f>
        <v>Enrique</v>
      </c>
      <c r="B13" t="str">
        <f>'13-07-21'!K13</f>
        <v>Romay Castiñeira</v>
      </c>
      <c r="C13" t="str">
        <f>'13-07-21'!L13</f>
        <v>comedor I+D+i</v>
      </c>
      <c r="D13">
        <f>'13-07-21'!M13</f>
        <v>651146505</v>
      </c>
      <c r="E13">
        <f>'13-07-21'!O13</f>
        <v>0</v>
      </c>
      <c r="F13">
        <f>'13-07-21'!C13</f>
        <v>0</v>
      </c>
      <c r="G13" t="str">
        <f>'13-07-21'!D13</f>
        <v>MARMITAKO</v>
      </c>
      <c r="H13" t="str">
        <f>'13-07-21'!E13</f>
        <v>PATATAS COCIDAS</v>
      </c>
      <c r="I13" t="str">
        <f>'13-07-21'!F13</f>
        <v>FRUTA</v>
      </c>
      <c r="J13" t="str">
        <f>'13-07-21'!G13</f>
        <v>AGUA</v>
      </c>
      <c r="K13">
        <f>'13-07-21'!O13</f>
        <v>0</v>
      </c>
      <c r="L13">
        <f>'13-07-21'!I13</f>
        <v>14</v>
      </c>
    </row>
    <row r="14" spans="1:12" x14ac:dyDescent="0.25">
      <c r="A14" t="str">
        <f>'13-07-21'!J14</f>
        <v>José Luis</v>
      </c>
      <c r="B14" t="str">
        <f>'13-07-21'!K14</f>
        <v>Álvarez Castro</v>
      </c>
      <c r="C14" t="str">
        <f>'13-07-21'!L14</f>
        <v>comedor Comercial</v>
      </c>
      <c r="D14">
        <f>'13-07-21'!M14</f>
        <v>685622032</v>
      </c>
      <c r="E14">
        <f>'13-07-21'!O14</f>
        <v>0</v>
      </c>
      <c r="F14" t="str">
        <f>'13-07-21'!C14</f>
        <v>MACARRONES CON QUESO</v>
      </c>
      <c r="G14" t="str">
        <f>'13-07-21'!D14</f>
        <v>CHULETAS DE CERDO</v>
      </c>
      <c r="H14" t="str">
        <f>'13-07-21'!E14</f>
        <v>PATATAS COCIDAS</v>
      </c>
      <c r="I14" t="str">
        <f>'13-07-21'!F14</f>
        <v>YOGURT</v>
      </c>
      <c r="J14" t="str">
        <f>'13-07-21'!G14</f>
        <v>AGUA</v>
      </c>
      <c r="K14">
        <f>'13-07-21'!O14</f>
        <v>0</v>
      </c>
      <c r="L14">
        <f>'13-07-21'!I14</f>
        <v>156</v>
      </c>
    </row>
    <row r="15" spans="1:12" x14ac:dyDescent="0.25">
      <c r="A15" t="str">
        <f>'13-07-21'!J15</f>
        <v>MIGUEL ANGEL</v>
      </c>
      <c r="B15" t="str">
        <f>'13-07-21'!K15</f>
        <v>GARCIA RODRIGUEZ</v>
      </c>
      <c r="C15" t="str">
        <f>'13-07-21'!L15</f>
        <v>comedor I+D+i</v>
      </c>
      <c r="D15">
        <f>'13-07-21'!M15</f>
        <v>605781926</v>
      </c>
      <c r="E15">
        <f>'13-07-21'!O15</f>
        <v>0</v>
      </c>
      <c r="F15" t="str">
        <f>'13-07-21'!C15</f>
        <v>ENSALADA MIXTA</v>
      </c>
      <c r="G15" t="str">
        <f>'13-07-21'!D15</f>
        <v>FINGERS DE POLLO CASEROS</v>
      </c>
      <c r="H15" t="str">
        <f>'13-07-21'!E15</f>
        <v>PATATAS FRITAS</v>
      </c>
      <c r="I15" t="str">
        <f>'13-07-21'!F15</f>
        <v>YOGURT</v>
      </c>
      <c r="J15" t="str">
        <f>'13-07-21'!G15</f>
        <v>AGUA</v>
      </c>
      <c r="K15">
        <f>'13-07-21'!O15</f>
        <v>0</v>
      </c>
      <c r="L15">
        <f>'13-07-21'!I15</f>
        <v>257</v>
      </c>
    </row>
    <row r="16" spans="1:12" x14ac:dyDescent="0.25">
      <c r="A16" t="str">
        <f>'13-07-21'!J16</f>
        <v>Iñaki</v>
      </c>
      <c r="B16" t="str">
        <f>'13-07-21'!K16</f>
        <v>Larrosa Corcuera</v>
      </c>
      <c r="C16" t="str">
        <f>'13-07-21'!L16</f>
        <v>comedor Rocha</v>
      </c>
      <c r="D16">
        <f>'13-07-21'!M16</f>
        <v>676310358</v>
      </c>
      <c r="E16" t="str">
        <f>'13-07-21'!O16</f>
        <v>Intolerancia al gluten</v>
      </c>
      <c r="F16">
        <f>'13-07-21'!C16</f>
        <v>0</v>
      </c>
      <c r="G16" t="str">
        <f>'13-07-21'!D16</f>
        <v>MARMITAKO</v>
      </c>
      <c r="H16" t="str">
        <f>'13-07-21'!E16</f>
        <v>PATATAS COCIDAS</v>
      </c>
      <c r="I16" t="str">
        <f>'13-07-21'!F16</f>
        <v>FRUTA</v>
      </c>
      <c r="J16" t="str">
        <f>'13-07-21'!G16</f>
        <v>AQUARIUS</v>
      </c>
      <c r="K16" t="str">
        <f>'13-07-21'!O16</f>
        <v>Intolerancia al gluten</v>
      </c>
      <c r="L16">
        <f>'13-07-21'!I16</f>
        <v>105</v>
      </c>
    </row>
    <row r="17" spans="1:12" x14ac:dyDescent="0.25">
      <c r="A17" t="str">
        <f>'13-07-21'!J17</f>
        <v>Roi</v>
      </c>
      <c r="B17" t="str">
        <f>'13-07-21'!K17</f>
        <v>Cabanas Rodriguez</v>
      </c>
      <c r="C17" t="str">
        <f>'13-07-21'!L17</f>
        <v>comedor I+D+i</v>
      </c>
      <c r="D17">
        <f>'13-07-21'!M17</f>
        <v>664629959</v>
      </c>
      <c r="E17">
        <f>'13-07-21'!O17</f>
        <v>0</v>
      </c>
      <c r="F17" t="str">
        <f>'13-07-21'!C17</f>
        <v>MEJILLONES AL CURRY</v>
      </c>
      <c r="G17" t="str">
        <f>'13-07-21'!D17</f>
        <v>FINGERS DE POLLO CASEROS</v>
      </c>
      <c r="H17" t="str">
        <f>'13-07-21'!E17</f>
        <v>PATATAS FRITAS</v>
      </c>
      <c r="I17" t="str">
        <f>'13-07-21'!F17</f>
        <v>TARTA DE FRESAS CON NATA</v>
      </c>
      <c r="J17" t="str">
        <f>'13-07-21'!G17</f>
        <v>AGUA</v>
      </c>
      <c r="K17">
        <f>'13-07-21'!O17</f>
        <v>0</v>
      </c>
      <c r="L17">
        <f>'13-07-21'!I17</f>
        <v>0</v>
      </c>
    </row>
    <row r="18" spans="1:12" x14ac:dyDescent="0.25">
      <c r="A18" t="str">
        <f>'13-07-21'!J18</f>
        <v>José Luis</v>
      </c>
      <c r="B18" t="str">
        <f>'13-07-21'!K18</f>
        <v>Mourelle Blanco</v>
      </c>
      <c r="C18" t="str">
        <f>'13-07-21'!L18</f>
        <v>comedor I+D+i</v>
      </c>
      <c r="D18">
        <f>'13-07-21'!M18</f>
        <v>629673956</v>
      </c>
      <c r="E18">
        <f>'13-07-21'!O18</f>
        <v>0</v>
      </c>
      <c r="F18" t="str">
        <f>'13-07-21'!C18</f>
        <v>CALLOS</v>
      </c>
      <c r="G18" t="str">
        <f>'13-07-21'!D18</f>
        <v>MARMITAKO</v>
      </c>
      <c r="H18" t="str">
        <f>'13-07-21'!E18</f>
        <v>ARROZ EN BLANCO</v>
      </c>
      <c r="I18" t="str">
        <f>'13-07-21'!F18</f>
        <v>FRUTA</v>
      </c>
      <c r="J18" t="str">
        <f>'13-07-21'!G18</f>
        <v>AGUA</v>
      </c>
      <c r="K18">
        <f>'13-07-21'!O18</f>
        <v>0</v>
      </c>
      <c r="L18">
        <f>'13-07-21'!I18</f>
        <v>208</v>
      </c>
    </row>
    <row r="19" spans="1:12" x14ac:dyDescent="0.25">
      <c r="A19" t="str">
        <f>'13-07-21'!J19</f>
        <v>MANUEL ALEJANDRO</v>
      </c>
      <c r="B19" t="str">
        <f>'13-07-21'!K19</f>
        <v>CASAL</v>
      </c>
      <c r="C19" t="str">
        <f>'13-07-21'!L19</f>
        <v>comedor Rocha</v>
      </c>
      <c r="D19">
        <f>'13-07-21'!M19</f>
        <v>0</v>
      </c>
      <c r="E19">
        <f>'13-07-21'!O19</f>
        <v>0</v>
      </c>
      <c r="F19" t="str">
        <f>'13-07-21'!C19</f>
        <v>ENSALADA MIXTA</v>
      </c>
      <c r="G19" t="str">
        <f>'13-07-21'!D19</f>
        <v>MARMITAKO</v>
      </c>
      <c r="H19" t="str">
        <f>'13-07-21'!E19</f>
        <v>ARROZ EN BLANCO</v>
      </c>
      <c r="I19" t="str">
        <f>'13-07-21'!F19</f>
        <v>FRUTA</v>
      </c>
      <c r="J19" t="str">
        <f>'13-07-21'!G19</f>
        <v>AGUA</v>
      </c>
      <c r="K19">
        <f>'13-07-21'!O19</f>
        <v>0</v>
      </c>
      <c r="L19">
        <f>'13-07-21'!I19</f>
        <v>0</v>
      </c>
    </row>
    <row r="20" spans="1:12" x14ac:dyDescent="0.25">
      <c r="A20" t="str">
        <f>'13-07-21'!J20</f>
        <v>Jorge</v>
      </c>
      <c r="B20" t="str">
        <f>'13-07-21'!K20</f>
        <v>Villarino Rey</v>
      </c>
      <c r="C20" t="str">
        <f>'13-07-21'!L20</f>
        <v>comedor I+D+i</v>
      </c>
      <c r="D20">
        <f>'13-07-21'!M20</f>
        <v>670494741</v>
      </c>
      <c r="E20">
        <f>'13-07-21'!O20</f>
        <v>0</v>
      </c>
      <c r="F20" t="str">
        <f>'13-07-21'!C20</f>
        <v>MEJILLONES AL CURRY</v>
      </c>
      <c r="G20" t="str">
        <f>'13-07-21'!D20</f>
        <v>MARMITAKO</v>
      </c>
      <c r="H20" t="str">
        <f>'13-07-21'!E20</f>
        <v>ENSALADA</v>
      </c>
      <c r="I20" t="str">
        <f>'13-07-21'!F20</f>
        <v>FRUTA</v>
      </c>
      <c r="J20" t="str">
        <f>'13-07-21'!G20</f>
        <v>AGUA</v>
      </c>
      <c r="K20">
        <f>'13-07-21'!O20</f>
        <v>0</v>
      </c>
      <c r="L20">
        <f>'13-07-21'!I20</f>
        <v>7</v>
      </c>
    </row>
    <row r="21" spans="1:12" x14ac:dyDescent="0.25">
      <c r="A21" t="e">
        <f>'13-07-21'!J21</f>
        <v>#N/A</v>
      </c>
      <c r="B21" t="e">
        <f>'13-07-21'!K21</f>
        <v>#N/A</v>
      </c>
      <c r="C21" t="e">
        <f>'13-07-21'!L21</f>
        <v>#N/A</v>
      </c>
      <c r="D21" t="e">
        <f>'13-07-21'!M21</f>
        <v>#N/A</v>
      </c>
      <c r="E21" t="e">
        <f>'13-07-21'!O21</f>
        <v>#N/A</v>
      </c>
      <c r="F21">
        <f>'13-07-21'!C21</f>
        <v>0</v>
      </c>
      <c r="G21">
        <f>'13-07-21'!D21</f>
        <v>0</v>
      </c>
      <c r="H21">
        <f>'13-07-21'!E21</f>
        <v>0</v>
      </c>
      <c r="I21">
        <f>'13-07-21'!F21</f>
        <v>0</v>
      </c>
      <c r="J21">
        <f>'13-07-21'!G21</f>
        <v>0</v>
      </c>
      <c r="K21" t="e">
        <f>'13-07-21'!O21</f>
        <v>#N/A</v>
      </c>
      <c r="L21" t="e">
        <f>'13-07-21'!I21</f>
        <v>#N/A</v>
      </c>
    </row>
    <row r="22" spans="1:12" x14ac:dyDescent="0.25">
      <c r="A22" t="e">
        <f>'13-07-21'!J22</f>
        <v>#N/A</v>
      </c>
      <c r="B22" t="e">
        <f>'13-07-21'!K22</f>
        <v>#N/A</v>
      </c>
      <c r="C22" t="e">
        <f>'13-07-21'!L22</f>
        <v>#N/A</v>
      </c>
      <c r="D22" t="e">
        <f>'13-07-21'!M22</f>
        <v>#N/A</v>
      </c>
      <c r="E22" t="e">
        <f>'13-07-21'!O22</f>
        <v>#N/A</v>
      </c>
      <c r="F22">
        <f>'13-07-21'!C22</f>
        <v>0</v>
      </c>
      <c r="G22">
        <f>'13-07-21'!D22</f>
        <v>0</v>
      </c>
      <c r="H22">
        <f>'13-07-21'!E22</f>
        <v>0</v>
      </c>
      <c r="I22">
        <f>'13-07-21'!F22</f>
        <v>0</v>
      </c>
      <c r="J22">
        <f>'13-07-21'!G22</f>
        <v>0</v>
      </c>
      <c r="K22" t="e">
        <f>'13-07-21'!O22</f>
        <v>#N/A</v>
      </c>
      <c r="L22" t="e">
        <f>'13-07-21'!I22</f>
        <v>#N/A</v>
      </c>
    </row>
    <row r="23" spans="1:12" x14ac:dyDescent="0.25">
      <c r="A23" t="e">
        <f>'13-07-21'!J23</f>
        <v>#N/A</v>
      </c>
      <c r="B23" t="e">
        <f>'13-07-21'!K23</f>
        <v>#N/A</v>
      </c>
      <c r="C23" t="e">
        <f>'13-07-21'!L23</f>
        <v>#N/A</v>
      </c>
      <c r="D23" t="e">
        <f>'13-07-21'!M23</f>
        <v>#N/A</v>
      </c>
      <c r="E23" t="e">
        <f>'13-07-21'!O23</f>
        <v>#N/A</v>
      </c>
      <c r="F23">
        <f>'13-07-21'!C23</f>
        <v>0</v>
      </c>
      <c r="G23">
        <f>'13-07-21'!D23</f>
        <v>0</v>
      </c>
      <c r="H23">
        <f>'13-07-21'!E23</f>
        <v>0</v>
      </c>
      <c r="I23">
        <f>'13-07-21'!F23</f>
        <v>0</v>
      </c>
      <c r="J23">
        <f>'13-07-21'!G23</f>
        <v>0</v>
      </c>
      <c r="K23" t="e">
        <f>'13-07-21'!O23</f>
        <v>#N/A</v>
      </c>
      <c r="L23" t="e">
        <f>'13-07-21'!I23</f>
        <v>#N/A</v>
      </c>
    </row>
    <row r="24" spans="1:12" x14ac:dyDescent="0.25">
      <c r="A24" t="e">
        <f>'13-07-21'!J24</f>
        <v>#N/A</v>
      </c>
      <c r="B24" t="e">
        <f>'13-07-21'!K24</f>
        <v>#N/A</v>
      </c>
      <c r="C24" t="e">
        <f>'13-07-21'!L24</f>
        <v>#N/A</v>
      </c>
      <c r="D24" t="e">
        <f>'13-07-21'!M24</f>
        <v>#N/A</v>
      </c>
      <c r="E24" t="e">
        <f>'13-07-21'!O24</f>
        <v>#N/A</v>
      </c>
      <c r="F24">
        <f>'13-07-21'!C24</f>
        <v>0</v>
      </c>
      <c r="G24">
        <f>'13-07-21'!D24</f>
        <v>0</v>
      </c>
      <c r="H24">
        <f>'13-07-21'!E24</f>
        <v>0</v>
      </c>
      <c r="I24">
        <f>'13-07-21'!F24</f>
        <v>0</v>
      </c>
      <c r="J24">
        <f>'13-07-21'!G24</f>
        <v>0</v>
      </c>
      <c r="K24" t="e">
        <f>'13-07-21'!O24</f>
        <v>#N/A</v>
      </c>
      <c r="L24" t="e">
        <f>'13-07-21'!I24</f>
        <v>#N/A</v>
      </c>
    </row>
    <row r="25" spans="1:12" x14ac:dyDescent="0.25">
      <c r="A25" t="e">
        <f>'13-07-21'!J25</f>
        <v>#N/A</v>
      </c>
      <c r="B25" t="e">
        <f>'13-07-21'!K25</f>
        <v>#N/A</v>
      </c>
      <c r="C25" t="e">
        <f>'13-07-21'!L25</f>
        <v>#N/A</v>
      </c>
      <c r="D25" t="e">
        <f>'13-07-21'!M25</f>
        <v>#N/A</v>
      </c>
      <c r="E25" t="e">
        <f>'13-07-21'!O25</f>
        <v>#N/A</v>
      </c>
      <c r="F25">
        <f>'13-07-21'!C25</f>
        <v>0</v>
      </c>
      <c r="G25">
        <f>'13-07-21'!D25</f>
        <v>0</v>
      </c>
      <c r="H25">
        <f>'13-07-21'!E25</f>
        <v>0</v>
      </c>
      <c r="I25">
        <f>'13-07-21'!G25</f>
        <v>0</v>
      </c>
      <c r="J25">
        <f>'13-07-21'!G25</f>
        <v>0</v>
      </c>
      <c r="K25" t="e">
        <f>'13-07-21'!O25</f>
        <v>#N/A</v>
      </c>
      <c r="L25" t="e">
        <f>'13-07-21'!I25</f>
        <v>#N/A</v>
      </c>
    </row>
    <row r="26" spans="1:12" x14ac:dyDescent="0.25">
      <c r="A26" t="e">
        <f>'13-07-21'!J26</f>
        <v>#N/A</v>
      </c>
      <c r="B26" t="e">
        <f>'13-07-21'!K26</f>
        <v>#N/A</v>
      </c>
      <c r="C26" t="e">
        <f>'13-07-21'!L26</f>
        <v>#N/A</v>
      </c>
      <c r="D26" t="e">
        <f>'13-07-21'!M26</f>
        <v>#N/A</v>
      </c>
      <c r="E26" t="e">
        <f>'13-07-21'!O26</f>
        <v>#N/A</v>
      </c>
      <c r="F26">
        <f>'13-07-21'!C26</f>
        <v>0</v>
      </c>
      <c r="G26">
        <f>'13-07-21'!D26</f>
        <v>0</v>
      </c>
      <c r="H26">
        <f>'13-07-21'!E26</f>
        <v>0</v>
      </c>
      <c r="I26">
        <f>'13-07-21'!G26</f>
        <v>0</v>
      </c>
      <c r="J26">
        <f>'13-07-21'!G26</f>
        <v>0</v>
      </c>
      <c r="K26" t="e">
        <f>'13-07-21'!O26</f>
        <v>#N/A</v>
      </c>
      <c r="L26" t="e">
        <f>'13-07-21'!I26</f>
        <v>#N/A</v>
      </c>
    </row>
    <row r="27" spans="1:12" x14ac:dyDescent="0.25">
      <c r="A27" t="e">
        <f>'13-07-21'!J27</f>
        <v>#N/A</v>
      </c>
      <c r="B27" t="e">
        <f>'13-07-21'!K27</f>
        <v>#N/A</v>
      </c>
      <c r="C27" t="e">
        <f>'13-07-21'!L27</f>
        <v>#N/A</v>
      </c>
      <c r="D27" t="e">
        <f>'13-07-21'!M27</f>
        <v>#N/A</v>
      </c>
      <c r="E27" t="e">
        <f>'13-07-21'!O27</f>
        <v>#N/A</v>
      </c>
      <c r="F27">
        <f>'13-07-21'!C27</f>
        <v>0</v>
      </c>
      <c r="G27">
        <f>'13-07-21'!D27</f>
        <v>0</v>
      </c>
      <c r="H27">
        <f>'13-07-21'!E27</f>
        <v>0</v>
      </c>
      <c r="I27">
        <f>'13-07-21'!G27</f>
        <v>0</v>
      </c>
      <c r="J27">
        <f>'13-07-21'!G27</f>
        <v>0</v>
      </c>
      <c r="K27" t="e">
        <f>'13-07-21'!O27</f>
        <v>#N/A</v>
      </c>
      <c r="L27" t="e">
        <f>'13-07-21'!I27</f>
        <v>#N/A</v>
      </c>
    </row>
    <row r="28" spans="1:12" x14ac:dyDescent="0.25">
      <c r="A28" t="e">
        <f>'13-07-21'!J28</f>
        <v>#N/A</v>
      </c>
      <c r="B28" t="e">
        <f>'13-07-21'!K28</f>
        <v>#N/A</v>
      </c>
      <c r="C28" t="e">
        <f>'13-07-21'!L28</f>
        <v>#N/A</v>
      </c>
      <c r="D28" t="e">
        <f>'13-07-21'!M28</f>
        <v>#N/A</v>
      </c>
      <c r="E28" t="e">
        <f>'13-07-21'!O28</f>
        <v>#N/A</v>
      </c>
      <c r="F28">
        <f>'13-07-21'!C28</f>
        <v>0</v>
      </c>
      <c r="G28">
        <f>'13-07-21'!D28</f>
        <v>0</v>
      </c>
      <c r="H28">
        <f>'13-07-21'!E28</f>
        <v>0</v>
      </c>
      <c r="I28">
        <f>'13-07-21'!G28</f>
        <v>0</v>
      </c>
      <c r="J28">
        <f>'13-07-21'!G28</f>
        <v>0</v>
      </c>
      <c r="K28" t="e">
        <f>'13-07-21'!O28</f>
        <v>#N/A</v>
      </c>
      <c r="L28" t="e">
        <f>'13-07-21'!I28</f>
        <v>#N/A</v>
      </c>
    </row>
    <row r="29" spans="1:12" x14ac:dyDescent="0.25">
      <c r="A29" t="e">
        <f>'13-07-21'!J29</f>
        <v>#N/A</v>
      </c>
      <c r="B29" t="e">
        <f>'13-07-21'!K29</f>
        <v>#N/A</v>
      </c>
      <c r="C29" t="e">
        <f>'13-07-21'!L29</f>
        <v>#N/A</v>
      </c>
      <c r="D29" t="e">
        <f>'13-07-21'!M29</f>
        <v>#N/A</v>
      </c>
      <c r="E29" t="e">
        <f>'13-07-21'!O29</f>
        <v>#N/A</v>
      </c>
      <c r="F29">
        <f>'13-07-21'!C29</f>
        <v>0</v>
      </c>
      <c r="G29">
        <f>'13-07-21'!D29</f>
        <v>0</v>
      </c>
      <c r="H29">
        <f>'13-07-21'!E29</f>
        <v>0</v>
      </c>
      <c r="I29">
        <f>'13-07-21'!G29</f>
        <v>0</v>
      </c>
      <c r="J29">
        <f>'13-07-21'!G29</f>
        <v>0</v>
      </c>
      <c r="K29" t="e">
        <f>'13-07-21'!O29</f>
        <v>#N/A</v>
      </c>
      <c r="L29" t="e">
        <f>'13-07-21'!I29</f>
        <v>#N/A</v>
      </c>
    </row>
    <row r="30" spans="1:12" x14ac:dyDescent="0.25">
      <c r="A30" t="e">
        <f>'13-07-21'!J30</f>
        <v>#N/A</v>
      </c>
      <c r="B30" t="e">
        <f>'13-07-21'!K30</f>
        <v>#N/A</v>
      </c>
      <c r="C30" t="e">
        <f>'13-07-21'!L30</f>
        <v>#N/A</v>
      </c>
      <c r="D30" t="e">
        <f>'13-07-21'!M30</f>
        <v>#N/A</v>
      </c>
      <c r="E30" t="e">
        <f>'13-07-21'!O30</f>
        <v>#N/A</v>
      </c>
      <c r="F30">
        <f>'13-07-21'!C30</f>
        <v>0</v>
      </c>
      <c r="G30">
        <f>'13-07-21'!D30</f>
        <v>0</v>
      </c>
      <c r="H30">
        <f>'13-07-21'!E30</f>
        <v>0</v>
      </c>
      <c r="I30">
        <f>'13-07-21'!G30</f>
        <v>0</v>
      </c>
      <c r="J30">
        <f>'13-07-21'!G30</f>
        <v>0</v>
      </c>
      <c r="K30" t="e">
        <f>'13-07-21'!O30</f>
        <v>#N/A</v>
      </c>
      <c r="L30" t="e">
        <f>'13-07-21'!I30</f>
        <v>#N/A</v>
      </c>
    </row>
    <row r="31" spans="1:12" x14ac:dyDescent="0.25">
      <c r="A31" t="e">
        <f>'13-07-21'!J31</f>
        <v>#N/A</v>
      </c>
      <c r="B31" t="e">
        <f>'13-07-21'!K31</f>
        <v>#N/A</v>
      </c>
      <c r="C31" t="e">
        <f>'13-07-21'!L31</f>
        <v>#N/A</v>
      </c>
      <c r="D31" t="e">
        <f>'13-07-21'!M31</f>
        <v>#N/A</v>
      </c>
      <c r="E31" t="e">
        <f>'13-07-21'!O31</f>
        <v>#N/A</v>
      </c>
      <c r="F31">
        <f>'13-07-21'!C31</f>
        <v>0</v>
      </c>
      <c r="G31">
        <f>'13-07-21'!D31</f>
        <v>0</v>
      </c>
      <c r="H31">
        <f>'13-07-21'!E31</f>
        <v>0</v>
      </c>
      <c r="I31">
        <f>'13-07-21'!G31</f>
        <v>0</v>
      </c>
      <c r="J31">
        <f>'13-07-21'!G31</f>
        <v>0</v>
      </c>
      <c r="K31" t="e">
        <f>'13-07-21'!O31</f>
        <v>#N/A</v>
      </c>
      <c r="L31" t="e">
        <f>'13-07-21'!I31</f>
        <v>#N/A</v>
      </c>
    </row>
    <row r="32" spans="1:12" x14ac:dyDescent="0.25">
      <c r="A32" t="e">
        <f>'13-07-21'!J32</f>
        <v>#N/A</v>
      </c>
      <c r="B32" t="e">
        <f>'13-07-21'!K32</f>
        <v>#N/A</v>
      </c>
      <c r="C32" t="e">
        <f>'13-07-21'!L32</f>
        <v>#N/A</v>
      </c>
      <c r="D32" t="e">
        <f>'13-07-21'!M32</f>
        <v>#N/A</v>
      </c>
      <c r="E32" t="e">
        <f>'13-07-21'!O32</f>
        <v>#N/A</v>
      </c>
      <c r="F32">
        <f>'13-07-21'!C32</f>
        <v>0</v>
      </c>
      <c r="G32">
        <f>'13-07-21'!D32</f>
        <v>0</v>
      </c>
      <c r="H32">
        <f>'13-07-21'!E32</f>
        <v>0</v>
      </c>
      <c r="I32">
        <f>'13-07-21'!G32</f>
        <v>0</v>
      </c>
      <c r="J32">
        <f>'13-07-21'!G32</f>
        <v>0</v>
      </c>
      <c r="K32" t="e">
        <f>'13-07-21'!O32</f>
        <v>#N/A</v>
      </c>
      <c r="L32" t="e">
        <f>'13-07-21'!I32</f>
        <v>#N/A</v>
      </c>
    </row>
    <row r="33" spans="1:12" x14ac:dyDescent="0.25">
      <c r="A33" t="e">
        <f>'13-07-21'!J33</f>
        <v>#N/A</v>
      </c>
      <c r="B33" t="e">
        <f>'13-07-21'!K33</f>
        <v>#N/A</v>
      </c>
      <c r="C33" t="e">
        <f>'13-07-21'!L33</f>
        <v>#N/A</v>
      </c>
      <c r="D33" t="e">
        <f>'13-07-21'!M33</f>
        <v>#N/A</v>
      </c>
      <c r="E33" t="e">
        <f>'13-07-21'!O33</f>
        <v>#N/A</v>
      </c>
      <c r="F33">
        <f>'13-07-21'!C33</f>
        <v>0</v>
      </c>
      <c r="G33">
        <f>'13-07-21'!D33</f>
        <v>0</v>
      </c>
      <c r="H33">
        <f>'13-07-21'!E33</f>
        <v>0</v>
      </c>
      <c r="I33">
        <f>'13-07-21'!G33</f>
        <v>0</v>
      </c>
      <c r="J33">
        <f>'13-07-21'!G33</f>
        <v>0</v>
      </c>
      <c r="K33" t="e">
        <f>'13-07-21'!O33</f>
        <v>#N/A</v>
      </c>
      <c r="L33" t="e">
        <f>'13-07-21'!I33</f>
        <v>#N/A</v>
      </c>
    </row>
    <row r="34" spans="1:12" x14ac:dyDescent="0.25">
      <c r="A34" t="e">
        <f>'13-07-21'!J34</f>
        <v>#N/A</v>
      </c>
      <c r="B34" t="e">
        <f>'13-07-21'!K34</f>
        <v>#N/A</v>
      </c>
      <c r="C34" t="e">
        <f>'13-07-21'!L34</f>
        <v>#N/A</v>
      </c>
      <c r="D34" t="e">
        <f>'13-07-21'!M34</f>
        <v>#N/A</v>
      </c>
      <c r="E34" t="e">
        <f>'13-07-21'!O34</f>
        <v>#N/A</v>
      </c>
      <c r="F34">
        <f>'13-07-21'!C34</f>
        <v>0</v>
      </c>
      <c r="G34">
        <f>'13-07-21'!D34</f>
        <v>0</v>
      </c>
      <c r="H34">
        <f>'13-07-21'!E34</f>
        <v>0</v>
      </c>
      <c r="I34">
        <f>'13-07-21'!G34</f>
        <v>0</v>
      </c>
      <c r="J34">
        <f>'13-07-21'!G34</f>
        <v>0</v>
      </c>
      <c r="K34" t="e">
        <f>'13-07-21'!O34</f>
        <v>#N/A</v>
      </c>
      <c r="L34" t="e">
        <f>'13-07-21'!I34</f>
        <v>#N/A</v>
      </c>
    </row>
    <row r="35" spans="1:12" x14ac:dyDescent="0.25">
      <c r="A35" t="e">
        <f>'13-07-21'!J35</f>
        <v>#N/A</v>
      </c>
      <c r="B35" t="e">
        <f>'13-07-21'!K35</f>
        <v>#N/A</v>
      </c>
      <c r="C35" t="e">
        <f>'13-07-21'!L35</f>
        <v>#N/A</v>
      </c>
      <c r="D35" t="e">
        <f>'13-07-21'!M35</f>
        <v>#N/A</v>
      </c>
      <c r="E35" t="e">
        <f>'13-07-21'!O35</f>
        <v>#N/A</v>
      </c>
      <c r="F35">
        <f>'13-07-21'!C35</f>
        <v>0</v>
      </c>
      <c r="G35">
        <f>'13-07-21'!D35</f>
        <v>0</v>
      </c>
      <c r="H35">
        <f>'13-07-21'!E35</f>
        <v>0</v>
      </c>
      <c r="I35">
        <f>'13-07-21'!G35</f>
        <v>0</v>
      </c>
      <c r="J35">
        <f>'13-07-21'!G35</f>
        <v>0</v>
      </c>
      <c r="K35" t="e">
        <f>'13-07-21'!O35</f>
        <v>#N/A</v>
      </c>
      <c r="L35" t="e">
        <f>'13-07-21'!I35</f>
        <v>#N/A</v>
      </c>
    </row>
    <row r="36" spans="1:12" x14ac:dyDescent="0.25">
      <c r="A36" t="e">
        <f>'13-07-21'!J36</f>
        <v>#N/A</v>
      </c>
      <c r="B36" t="e">
        <f>'13-07-21'!K36</f>
        <v>#N/A</v>
      </c>
      <c r="C36" t="e">
        <f>'13-07-21'!L36</f>
        <v>#N/A</v>
      </c>
      <c r="D36" t="e">
        <f>'13-07-21'!M36</f>
        <v>#N/A</v>
      </c>
      <c r="E36" t="e">
        <f>'13-07-21'!O36</f>
        <v>#N/A</v>
      </c>
      <c r="F36">
        <f>'13-07-21'!C36</f>
        <v>0</v>
      </c>
      <c r="G36">
        <f>'13-07-21'!D36</f>
        <v>0</v>
      </c>
      <c r="H36">
        <f>'13-07-21'!E36</f>
        <v>0</v>
      </c>
      <c r="I36">
        <f>'13-07-21'!G36</f>
        <v>0</v>
      </c>
      <c r="J36">
        <f>'13-07-21'!G36</f>
        <v>0</v>
      </c>
      <c r="K36" t="e">
        <f>'13-07-21'!O36</f>
        <v>#N/A</v>
      </c>
      <c r="L36" t="e">
        <f>'13-07-21'!I36</f>
        <v>#N/A</v>
      </c>
    </row>
    <row r="37" spans="1:12" x14ac:dyDescent="0.25">
      <c r="A37" t="e">
        <f>'13-07-21'!J37</f>
        <v>#N/A</v>
      </c>
      <c r="B37" t="e">
        <f>'13-07-21'!K37</f>
        <v>#N/A</v>
      </c>
      <c r="C37" t="e">
        <f>'13-07-21'!L37</f>
        <v>#N/A</v>
      </c>
      <c r="D37" t="e">
        <f>'13-07-21'!M37</f>
        <v>#N/A</v>
      </c>
      <c r="E37" t="e">
        <f>'13-07-21'!O37</f>
        <v>#N/A</v>
      </c>
      <c r="F37">
        <f>'13-07-21'!C37</f>
        <v>0</v>
      </c>
      <c r="G37">
        <f>'13-07-21'!D37</f>
        <v>0</v>
      </c>
      <c r="H37">
        <f>'13-07-21'!E37</f>
        <v>0</v>
      </c>
      <c r="I37">
        <f>'13-07-21'!G37</f>
        <v>0</v>
      </c>
      <c r="J37">
        <f>'13-07-21'!G37</f>
        <v>0</v>
      </c>
      <c r="K37" t="e">
        <f>'13-07-21'!O37</f>
        <v>#N/A</v>
      </c>
      <c r="L37" t="e">
        <f>'13-07-21'!I37</f>
        <v>#N/A</v>
      </c>
    </row>
    <row r="38" spans="1:12" x14ac:dyDescent="0.25">
      <c r="A38" t="e">
        <f>'13-07-21'!J38</f>
        <v>#N/A</v>
      </c>
      <c r="B38" t="e">
        <f>'13-07-21'!K38</f>
        <v>#N/A</v>
      </c>
      <c r="C38" t="e">
        <f>'13-07-21'!L38</f>
        <v>#N/A</v>
      </c>
      <c r="D38" t="e">
        <f>'13-07-21'!M38</f>
        <v>#N/A</v>
      </c>
      <c r="E38" t="e">
        <f>'13-07-21'!O38</f>
        <v>#N/A</v>
      </c>
      <c r="F38">
        <f>'13-07-21'!C38</f>
        <v>0</v>
      </c>
      <c r="G38">
        <f>'13-07-21'!D38</f>
        <v>0</v>
      </c>
      <c r="H38">
        <f>'13-07-21'!E38</f>
        <v>0</v>
      </c>
      <c r="I38">
        <f>'13-07-21'!G38</f>
        <v>0</v>
      </c>
      <c r="J38">
        <f>'13-07-21'!G38</f>
        <v>0</v>
      </c>
      <c r="K38" t="e">
        <f>'13-07-21'!O38</f>
        <v>#N/A</v>
      </c>
      <c r="L38" t="e">
        <f>'13-07-21'!I38</f>
        <v>#N/A</v>
      </c>
    </row>
    <row r="39" spans="1:12" x14ac:dyDescent="0.25">
      <c r="A39" t="e">
        <f>'13-07-21'!J39</f>
        <v>#N/A</v>
      </c>
      <c r="B39" t="e">
        <f>'13-07-21'!K39</f>
        <v>#N/A</v>
      </c>
      <c r="C39" t="e">
        <f>'13-07-21'!L39</f>
        <v>#N/A</v>
      </c>
      <c r="D39" t="e">
        <f>'13-07-21'!M39</f>
        <v>#N/A</v>
      </c>
      <c r="E39" t="e">
        <f>'13-07-21'!O39</f>
        <v>#N/A</v>
      </c>
      <c r="F39">
        <f>'13-07-21'!C39</f>
        <v>0</v>
      </c>
      <c r="G39">
        <f>'13-07-21'!D39</f>
        <v>0</v>
      </c>
      <c r="H39">
        <f>'13-07-21'!E39</f>
        <v>0</v>
      </c>
      <c r="I39">
        <f>'13-07-21'!G39</f>
        <v>0</v>
      </c>
      <c r="J39">
        <f>'13-07-21'!G39</f>
        <v>0</v>
      </c>
      <c r="K39" t="e">
        <f>'13-07-21'!O39</f>
        <v>#N/A</v>
      </c>
      <c r="L39" t="e">
        <f>'13-07-21'!I39</f>
        <v>#N/A</v>
      </c>
    </row>
    <row r="40" spans="1:12" x14ac:dyDescent="0.25">
      <c r="A40" t="e">
        <f>'13-07-21'!J40</f>
        <v>#N/A</v>
      </c>
      <c r="B40" t="e">
        <f>'13-07-21'!K40</f>
        <v>#N/A</v>
      </c>
      <c r="C40" t="e">
        <f>'13-07-21'!L40</f>
        <v>#N/A</v>
      </c>
      <c r="D40" t="e">
        <f>'13-07-21'!M40</f>
        <v>#N/A</v>
      </c>
      <c r="E40" t="e">
        <f>'13-07-21'!O40</f>
        <v>#N/A</v>
      </c>
      <c r="F40">
        <f>'13-07-21'!C40</f>
        <v>0</v>
      </c>
      <c r="G40">
        <f>'13-07-21'!D40</f>
        <v>0</v>
      </c>
      <c r="H40">
        <f>'13-07-21'!E40</f>
        <v>0</v>
      </c>
      <c r="I40">
        <f>'13-07-21'!G40</f>
        <v>0</v>
      </c>
      <c r="J40">
        <f>'13-07-21'!G40</f>
        <v>0</v>
      </c>
      <c r="K40" t="e">
        <f>'13-07-21'!O40</f>
        <v>#N/A</v>
      </c>
      <c r="L40" t="e">
        <f>'13-07-21'!I40</f>
        <v>#N/A</v>
      </c>
    </row>
    <row r="41" spans="1:12" x14ac:dyDescent="0.25">
      <c r="A41" t="e">
        <f>'13-07-21'!J41</f>
        <v>#N/A</v>
      </c>
      <c r="B41" t="e">
        <f>'13-07-21'!K41</f>
        <v>#N/A</v>
      </c>
      <c r="C41" t="e">
        <f>'13-07-21'!L41</f>
        <v>#N/A</v>
      </c>
      <c r="D41" t="e">
        <f>'13-07-21'!M41</f>
        <v>#N/A</v>
      </c>
      <c r="E41" t="e">
        <f>'13-07-21'!O41</f>
        <v>#N/A</v>
      </c>
      <c r="F41">
        <f>'13-07-21'!C41</f>
        <v>0</v>
      </c>
      <c r="G41">
        <f>'13-07-21'!D41</f>
        <v>0</v>
      </c>
      <c r="H41">
        <f>'13-07-21'!E41</f>
        <v>0</v>
      </c>
      <c r="I41">
        <f>'13-07-21'!G41</f>
        <v>0</v>
      </c>
      <c r="J41">
        <f>'13-07-21'!G41</f>
        <v>0</v>
      </c>
      <c r="K41" t="e">
        <f>'13-07-21'!O41</f>
        <v>#N/A</v>
      </c>
      <c r="L41" t="e">
        <f>'13-07-21'!I41</f>
        <v>#N/A</v>
      </c>
    </row>
    <row r="42" spans="1:12" x14ac:dyDescent="0.25">
      <c r="A42" t="e">
        <f>'13-07-21'!J42</f>
        <v>#N/A</v>
      </c>
      <c r="B42" t="e">
        <f>'13-07-21'!K42</f>
        <v>#N/A</v>
      </c>
      <c r="C42" t="e">
        <f>'13-07-21'!L42</f>
        <v>#N/A</v>
      </c>
      <c r="D42" t="e">
        <f>'13-07-21'!M42</f>
        <v>#N/A</v>
      </c>
      <c r="E42" t="e">
        <f>'13-07-21'!O42</f>
        <v>#N/A</v>
      </c>
      <c r="F42">
        <f>'13-07-21'!C42</f>
        <v>0</v>
      </c>
      <c r="G42">
        <f>'13-07-21'!D42</f>
        <v>0</v>
      </c>
      <c r="H42">
        <f>'13-07-21'!E42</f>
        <v>0</v>
      </c>
      <c r="I42">
        <f>'13-07-21'!G42</f>
        <v>0</v>
      </c>
      <c r="J42">
        <f>'13-07-21'!G42</f>
        <v>0</v>
      </c>
      <c r="K42" t="e">
        <f>'13-07-21'!O42</f>
        <v>#N/A</v>
      </c>
      <c r="L42" t="e">
        <f>'13-07-21'!I42</f>
        <v>#N/A</v>
      </c>
    </row>
    <row r="43" spans="1:12" x14ac:dyDescent="0.25">
      <c r="A43" t="e">
        <f>'13-07-21'!J43</f>
        <v>#N/A</v>
      </c>
      <c r="B43" t="e">
        <f>'13-07-21'!K43</f>
        <v>#N/A</v>
      </c>
      <c r="C43" t="e">
        <f>'13-07-21'!L43</f>
        <v>#N/A</v>
      </c>
      <c r="D43" t="e">
        <f>'13-07-21'!M43</f>
        <v>#N/A</v>
      </c>
      <c r="E43" t="e">
        <f>'13-07-21'!O43</f>
        <v>#N/A</v>
      </c>
      <c r="F43">
        <f>'13-07-21'!C43</f>
        <v>0</v>
      </c>
      <c r="G43">
        <f>'13-07-21'!D43</f>
        <v>0</v>
      </c>
      <c r="H43">
        <f>'13-07-21'!E43</f>
        <v>0</v>
      </c>
      <c r="I43">
        <f>'13-07-21'!G43</f>
        <v>0</v>
      </c>
      <c r="J43">
        <f>'13-07-21'!G43</f>
        <v>0</v>
      </c>
      <c r="K43" t="e">
        <f>'13-07-21'!O43</f>
        <v>#N/A</v>
      </c>
      <c r="L43" t="e">
        <f>'13-07-21'!I43</f>
        <v>#N/A</v>
      </c>
    </row>
    <row r="44" spans="1:12" x14ac:dyDescent="0.25">
      <c r="A44" t="e">
        <f>'13-07-21'!J44</f>
        <v>#N/A</v>
      </c>
      <c r="B44" t="e">
        <f>'13-07-21'!K44</f>
        <v>#N/A</v>
      </c>
      <c r="C44" t="e">
        <f>'13-07-21'!L44</f>
        <v>#N/A</v>
      </c>
      <c r="D44" t="e">
        <f>'13-07-21'!M44</f>
        <v>#N/A</v>
      </c>
      <c r="E44" t="e">
        <f>'13-07-21'!O44</f>
        <v>#N/A</v>
      </c>
      <c r="F44">
        <f>'13-07-21'!C44</f>
        <v>0</v>
      </c>
      <c r="G44">
        <f>'13-07-21'!D44</f>
        <v>0</v>
      </c>
      <c r="H44">
        <f>'13-07-21'!E44</f>
        <v>0</v>
      </c>
      <c r="I44">
        <f>'13-07-21'!G44</f>
        <v>0</v>
      </c>
      <c r="J44">
        <f>'13-07-21'!G44</f>
        <v>0</v>
      </c>
      <c r="K44" t="e">
        <f>'13-07-21'!O44</f>
        <v>#N/A</v>
      </c>
      <c r="L44" t="e">
        <f>'13-07-21'!I44</f>
        <v>#N/A</v>
      </c>
    </row>
    <row r="45" spans="1:12" x14ac:dyDescent="0.25">
      <c r="A45" t="e">
        <f>'13-07-21'!J45</f>
        <v>#N/A</v>
      </c>
      <c r="B45" t="e">
        <f>'13-07-21'!K45</f>
        <v>#N/A</v>
      </c>
      <c r="C45" t="e">
        <f>'13-07-21'!L45</f>
        <v>#N/A</v>
      </c>
      <c r="D45" t="e">
        <f>'13-07-21'!M45</f>
        <v>#N/A</v>
      </c>
      <c r="E45" t="e">
        <f>'13-07-21'!O45</f>
        <v>#N/A</v>
      </c>
      <c r="F45">
        <f>'13-07-21'!C45</f>
        <v>0</v>
      </c>
      <c r="G45">
        <f>'13-07-21'!D45</f>
        <v>0</v>
      </c>
      <c r="H45">
        <f>'13-07-21'!E45</f>
        <v>0</v>
      </c>
      <c r="I45">
        <f>'13-07-21'!G45</f>
        <v>0</v>
      </c>
      <c r="J45">
        <f>'13-07-21'!G45</f>
        <v>0</v>
      </c>
      <c r="K45" t="e">
        <f>'13-07-21'!O45</f>
        <v>#N/A</v>
      </c>
      <c r="L45" t="e">
        <f>'13-07-21'!I45</f>
        <v>#N/A</v>
      </c>
    </row>
    <row r="46" spans="1:12" x14ac:dyDescent="0.25">
      <c r="A46" t="e">
        <f>'13-07-21'!J46</f>
        <v>#N/A</v>
      </c>
      <c r="B46" t="e">
        <f>'13-07-21'!K46</f>
        <v>#N/A</v>
      </c>
      <c r="C46" t="e">
        <f>'13-07-21'!L46</f>
        <v>#N/A</v>
      </c>
      <c r="D46" t="e">
        <f>'13-07-21'!M46</f>
        <v>#N/A</v>
      </c>
      <c r="E46" t="e">
        <f>'13-07-21'!O46</f>
        <v>#N/A</v>
      </c>
      <c r="F46">
        <f>'13-07-21'!C56</f>
        <v>17</v>
      </c>
      <c r="G46">
        <f>'13-07-21'!D46</f>
        <v>0</v>
      </c>
      <c r="H46">
        <f>'13-07-21'!E46</f>
        <v>0</v>
      </c>
      <c r="I46">
        <f>'13-07-21'!G46</f>
        <v>0</v>
      </c>
      <c r="J46">
        <f>'13-07-21'!G46</f>
        <v>0</v>
      </c>
      <c r="K46" t="e">
        <f>'13-07-21'!O46</f>
        <v>#N/A</v>
      </c>
      <c r="L46" t="e">
        <f>'13-07-21'!I46</f>
        <v>#N/A</v>
      </c>
    </row>
    <row r="47" spans="1:12" x14ac:dyDescent="0.25">
      <c r="A47" t="e">
        <f>'13-07-21'!J47</f>
        <v>#N/A</v>
      </c>
      <c r="B47" t="e">
        <f>'13-07-21'!K47</f>
        <v>#N/A</v>
      </c>
      <c r="C47" t="e">
        <f>'13-07-21'!L47</f>
        <v>#N/A</v>
      </c>
      <c r="D47" t="e">
        <f>'13-07-21'!M47</f>
        <v>#N/A</v>
      </c>
      <c r="E47" t="e">
        <f>'13-07-21'!O47</f>
        <v>#N/A</v>
      </c>
      <c r="F47">
        <f>'13-07-21'!C47</f>
        <v>0</v>
      </c>
      <c r="G47">
        <f>'13-07-21'!D47</f>
        <v>0</v>
      </c>
      <c r="H47">
        <f>'13-07-21'!E47</f>
        <v>0</v>
      </c>
      <c r="I47">
        <f>'13-07-21'!G47</f>
        <v>0</v>
      </c>
      <c r="J47">
        <f>'13-07-21'!G47</f>
        <v>0</v>
      </c>
      <c r="K47" t="e">
        <f>'13-07-21'!O47</f>
        <v>#N/A</v>
      </c>
      <c r="L47" t="e">
        <f>'13-07-21'!I47</f>
        <v>#N/A</v>
      </c>
    </row>
    <row r="48" spans="1:12" x14ac:dyDescent="0.25">
      <c r="A48" t="e">
        <f>'13-07-21'!J48</f>
        <v>#N/A</v>
      </c>
      <c r="B48" t="e">
        <f>'13-07-21'!K48</f>
        <v>#N/A</v>
      </c>
      <c r="C48" t="e">
        <f>'13-07-21'!L48</f>
        <v>#N/A</v>
      </c>
      <c r="D48" t="e">
        <f>'13-07-21'!M48</f>
        <v>#N/A</v>
      </c>
      <c r="E48" t="e">
        <f>'13-07-21'!O48</f>
        <v>#N/A</v>
      </c>
      <c r="F48">
        <f>'13-07-21'!C48</f>
        <v>0</v>
      </c>
      <c r="G48">
        <f>'13-07-21'!D48</f>
        <v>0</v>
      </c>
      <c r="H48">
        <f>'13-07-21'!E48</f>
        <v>0</v>
      </c>
      <c r="I48">
        <f>'13-07-21'!G48</f>
        <v>0</v>
      </c>
      <c r="J48">
        <f>'13-07-21'!G48</f>
        <v>0</v>
      </c>
      <c r="K48" t="e">
        <f>'13-07-21'!O48</f>
        <v>#N/A</v>
      </c>
      <c r="L48" t="e">
        <f>'13-07-21'!I48</f>
        <v>#N/A</v>
      </c>
    </row>
    <row r="49" spans="1:12" x14ac:dyDescent="0.25">
      <c r="A49" t="e">
        <f>'13-07-21'!J49</f>
        <v>#N/A</v>
      </c>
      <c r="B49" t="e">
        <f>'13-07-21'!K49</f>
        <v>#N/A</v>
      </c>
      <c r="C49" t="e">
        <f>'13-07-21'!L49</f>
        <v>#N/A</v>
      </c>
      <c r="D49" t="e">
        <f>'13-07-21'!M49</f>
        <v>#N/A</v>
      </c>
      <c r="E49" t="e">
        <f>'13-07-21'!O49</f>
        <v>#N/A</v>
      </c>
      <c r="F49">
        <f>'13-07-21'!C49</f>
        <v>0</v>
      </c>
      <c r="G49">
        <f>'13-07-21'!D49</f>
        <v>0</v>
      </c>
      <c r="H49">
        <f>'13-07-21'!E49</f>
        <v>0</v>
      </c>
      <c r="I49">
        <f>'13-07-21'!G49</f>
        <v>0</v>
      </c>
      <c r="J49">
        <f>'13-07-21'!G49</f>
        <v>0</v>
      </c>
      <c r="K49" t="e">
        <f>'13-07-21'!O49</f>
        <v>#N/A</v>
      </c>
      <c r="L49" t="e">
        <f>'13-07-21'!I49</f>
        <v>#N/A</v>
      </c>
    </row>
    <row r="50" spans="1:12" x14ac:dyDescent="0.25">
      <c r="A50" t="e">
        <f>'13-07-21'!J50</f>
        <v>#N/A</v>
      </c>
      <c r="B50" t="e">
        <f>'13-07-21'!K50</f>
        <v>#N/A</v>
      </c>
      <c r="C50" t="e">
        <f>'13-07-21'!L50</f>
        <v>#N/A</v>
      </c>
      <c r="D50" t="e">
        <f>'13-07-21'!M50</f>
        <v>#N/A</v>
      </c>
      <c r="E50" t="e">
        <f>'13-07-21'!O50</f>
        <v>#N/A</v>
      </c>
      <c r="F50">
        <f>'13-07-21'!C50</f>
        <v>0</v>
      </c>
      <c r="G50">
        <f>'13-07-21'!D50</f>
        <v>0</v>
      </c>
      <c r="H50">
        <f>'13-07-21'!E50</f>
        <v>0</v>
      </c>
      <c r="I50">
        <f>'13-07-21'!G50</f>
        <v>0</v>
      </c>
      <c r="J50">
        <f>'13-07-21'!G50</f>
        <v>0</v>
      </c>
      <c r="K50" t="e">
        <f>'13-07-21'!O50</f>
        <v>#N/A</v>
      </c>
      <c r="L50" t="e">
        <f>'13-07-21'!I50</f>
        <v>#N/A</v>
      </c>
    </row>
    <row r="51" spans="1:12" x14ac:dyDescent="0.25">
      <c r="A51" t="e">
        <f>'13-07-21'!J51</f>
        <v>#N/A</v>
      </c>
      <c r="B51" t="e">
        <f>'13-07-21'!K51</f>
        <v>#N/A</v>
      </c>
      <c r="C51" t="e">
        <f>'13-07-21'!L51</f>
        <v>#N/A</v>
      </c>
      <c r="D51" t="e">
        <f>'13-07-21'!M51</f>
        <v>#N/A</v>
      </c>
      <c r="E51" t="e">
        <f>'13-07-21'!O51</f>
        <v>#N/A</v>
      </c>
      <c r="F51">
        <f>'13-07-21'!C51</f>
        <v>0</v>
      </c>
      <c r="G51">
        <f>'13-07-21'!D51</f>
        <v>0</v>
      </c>
      <c r="H51">
        <f>'13-07-21'!E51</f>
        <v>0</v>
      </c>
      <c r="I51">
        <f>'13-07-21'!G51</f>
        <v>0</v>
      </c>
      <c r="J51">
        <f>'13-07-21'!G51</f>
        <v>0</v>
      </c>
      <c r="K51" t="e">
        <f>'13-07-21'!O51</f>
        <v>#N/A</v>
      </c>
      <c r="L51" t="e">
        <f>'13-07-21'!I51</f>
        <v>#N/A</v>
      </c>
    </row>
    <row r="52" spans="1:12" x14ac:dyDescent="0.25">
      <c r="A52" t="e">
        <f>'13-07-21'!J52</f>
        <v>#N/A</v>
      </c>
      <c r="B52" t="e">
        <f>'13-07-21'!K52</f>
        <v>#N/A</v>
      </c>
      <c r="C52" t="e">
        <f>'13-07-21'!L52</f>
        <v>#N/A</v>
      </c>
      <c r="D52" t="e">
        <f>'13-07-21'!M52</f>
        <v>#N/A</v>
      </c>
      <c r="E52" t="e">
        <f>'13-07-21'!O52</f>
        <v>#N/A</v>
      </c>
      <c r="F52">
        <f>'13-07-21'!C52</f>
        <v>0</v>
      </c>
      <c r="G52">
        <f>'13-07-21'!D52</f>
        <v>0</v>
      </c>
      <c r="H52">
        <f>'13-07-21'!E52</f>
        <v>0</v>
      </c>
      <c r="I52">
        <f>'13-07-21'!G52</f>
        <v>0</v>
      </c>
      <c r="J52">
        <f>'13-07-21'!G52</f>
        <v>0</v>
      </c>
      <c r="K52" t="e">
        <f>'13-07-21'!O52</f>
        <v>#N/A</v>
      </c>
      <c r="L52" t="e">
        <f>'13-07-21'!I52</f>
        <v>#N/A</v>
      </c>
    </row>
    <row r="53" spans="1:12" x14ac:dyDescent="0.25">
      <c r="A53" t="e">
        <f>'13-07-21'!J53</f>
        <v>#N/A</v>
      </c>
      <c r="B53" t="e">
        <f>'13-07-21'!K53</f>
        <v>#N/A</v>
      </c>
      <c r="C53" t="e">
        <f>'13-07-21'!L53</f>
        <v>#N/A</v>
      </c>
      <c r="D53" t="e">
        <f>'13-07-21'!M53</f>
        <v>#N/A</v>
      </c>
      <c r="E53" t="e">
        <f>'13-07-21'!O53</f>
        <v>#N/A</v>
      </c>
      <c r="F53">
        <f>'13-07-21'!C53</f>
        <v>0</v>
      </c>
      <c r="G53">
        <f>'13-07-21'!D53</f>
        <v>0</v>
      </c>
      <c r="H53">
        <f>'13-07-21'!E53</f>
        <v>0</v>
      </c>
      <c r="I53">
        <f>'13-07-21'!G53</f>
        <v>0</v>
      </c>
      <c r="J53">
        <f>'13-07-21'!G53</f>
        <v>0</v>
      </c>
      <c r="K53" t="e">
        <f>'13-07-21'!O53</f>
        <v>#N/A</v>
      </c>
      <c r="L53" t="e">
        <f>'13-07-21'!I53</f>
        <v>#N/A</v>
      </c>
    </row>
    <row r="54" spans="1:12" x14ac:dyDescent="0.25">
      <c r="A54" t="e">
        <f>'13-07-21'!J54</f>
        <v>#N/A</v>
      </c>
      <c r="B54" t="e">
        <f>'13-07-21'!K54</f>
        <v>#N/A</v>
      </c>
      <c r="C54" t="e">
        <f>'13-07-21'!L54</f>
        <v>#N/A</v>
      </c>
      <c r="D54" t="e">
        <f>'13-07-21'!M54</f>
        <v>#N/A</v>
      </c>
      <c r="E54" t="e">
        <f>'13-07-21'!O54</f>
        <v>#N/A</v>
      </c>
      <c r="F54">
        <f>'13-07-21'!C54</f>
        <v>0</v>
      </c>
      <c r="G54">
        <f>'13-07-21'!D54</f>
        <v>0</v>
      </c>
      <c r="H54">
        <f>'13-07-21'!E54</f>
        <v>0</v>
      </c>
      <c r="I54">
        <f>'13-07-21'!G54</f>
        <v>0</v>
      </c>
      <c r="J54">
        <f>'13-07-21'!G54</f>
        <v>0</v>
      </c>
      <c r="K54" t="e">
        <f>'13-07-21'!O54</f>
        <v>#N/A</v>
      </c>
      <c r="L54" t="e">
        <f>'13-07-21'!I54</f>
        <v>#N/A</v>
      </c>
    </row>
    <row r="55" spans="1:12" x14ac:dyDescent="0.25">
      <c r="A55" t="e">
        <f>'13-07-21'!J55</f>
        <v>#N/A</v>
      </c>
      <c r="B55" t="e">
        <f>'13-07-21'!K55</f>
        <v>#N/A</v>
      </c>
      <c r="C55" t="e">
        <f>'13-07-21'!L55</f>
        <v>#N/A</v>
      </c>
      <c r="D55" t="e">
        <f>'13-07-21'!M55</f>
        <v>#N/A</v>
      </c>
      <c r="E55" t="e">
        <f>'13-07-21'!O55</f>
        <v>#N/A</v>
      </c>
      <c r="F55">
        <f>'13-07-21'!C55</f>
        <v>0</v>
      </c>
      <c r="G55">
        <f>'13-07-21'!D55</f>
        <v>0</v>
      </c>
      <c r="H55">
        <f>'13-07-21'!E55</f>
        <v>0</v>
      </c>
      <c r="I55">
        <f>'13-07-21'!G55</f>
        <v>0</v>
      </c>
      <c r="J55">
        <f>'13-07-21'!G55</f>
        <v>0</v>
      </c>
      <c r="K55" t="e">
        <f>'13-07-21'!O55</f>
        <v>#N/A</v>
      </c>
      <c r="L55" t="e">
        <f>'13-07-21'!I55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Samuel García García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0    comedor I+D+i</v>
      </c>
      <c r="B3" t="str">
        <f>CONCATENATE(ETIQUETAS!A3," ",ETIQUETAS!B3)</f>
        <v>Iñaki Aguiriano Guerra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229    comedor I+D+i</v>
      </c>
      <c r="B4" t="str">
        <f>CONCATENATE(ETIQUETAS!A4," ",ETIQUETAS!B4)</f>
        <v>IVAN BOTANA GARCIA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146    comedor Rocha</v>
      </c>
      <c r="B5" t="str">
        <f>CONCATENATE(ETIQUETAS!A5," ",ETIQUETAS!B5)</f>
        <v>Carlos Perez Sainz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32    comedor Comercial</v>
      </c>
      <c r="B6" t="str">
        <f>CONCATENATE(ETIQUETAS!A6," ",ETIQUETAS!B6)</f>
        <v>Enrique Iglesias Gonzalez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29    comedor Rocha</v>
      </c>
      <c r="B7" t="str">
        <f>CONCATENATE(ETIQUETAS!A7," ",ETIQUETAS!B7)</f>
        <v>Santiago Antón Area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0    comedor Rocha</v>
      </c>
      <c r="B8" t="str">
        <f>CONCATENATE(ETIQUETAS!A8," ",ETIQUETAS!B8)</f>
        <v>Maura Outeiral García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92    comedor I+D+i</v>
      </c>
      <c r="B9" t="str">
        <f>CONCATENATE(ETIQUETAS!A9," ",ETIQUETAS!B9)</f>
        <v>Sergio Bello Martinez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2    comedor I+D+i</v>
      </c>
      <c r="B10" t="str">
        <f>CONCATENATE(ETIQUETAS!A10," ",ETIQUETAS!B10)</f>
        <v>MIGUEL RUIZ GARCIA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108    comedor Rocha</v>
      </c>
      <c r="B11" t="str">
        <f>CONCATENATE(ETIQUETAS!A11," ",ETIQUETAS!B11)</f>
        <v>Francisco Javier Martínez Alonso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17    comedor Comercial</v>
      </c>
      <c r="B12" t="str">
        <f>CONCATENATE(ETIQUETAS!A12," ",ETIQUETAS!B12)</f>
        <v>Manuel Regueiro Seoane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14    comedor I+D+i</v>
      </c>
      <c r="B13" t="str">
        <f>CONCATENATE(ETIQUETAS!A13," ",ETIQUETAS!B13)</f>
        <v>Enrique Romay Castiñeira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156    comedor Comercial</v>
      </c>
      <c r="B14" t="str">
        <f>CONCATENATE(ETIQUETAS!A14," ",ETIQUETAS!B14)</f>
        <v>José Luis Álvarez Castro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257    comedor I+D+i</v>
      </c>
      <c r="B15" t="str">
        <f>CONCATENATE(ETIQUETAS!A15," ",ETIQUETAS!B15)</f>
        <v>MIGUEL ANGEL GARCIA RODRIGUEZ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105    comedor Rocha</v>
      </c>
      <c r="B16" t="str">
        <f>CONCATENATE(ETIQUETAS!A16," ",ETIQUETAS!B16)</f>
        <v>Iñaki Larrosa Corcuera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0    comedor I+D+i</v>
      </c>
      <c r="B17" t="str">
        <f>CONCATENATE(ETIQUETAS!A17," ",ETIQUETAS!B17)</f>
        <v>Roi Cabanas Rodriguez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208    comedor I+D+i</v>
      </c>
      <c r="B18" t="str">
        <f>CONCATENATE(ETIQUETAS!A18," ",ETIQUETAS!B18)</f>
        <v>José Luis Mourelle Blanco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0    comedor Rocha</v>
      </c>
      <c r="B19" t="str">
        <f>CONCATENATE(ETIQUETAS!A19," ",ETIQUETAS!B19)</f>
        <v>MANUEL ALEJANDRO CASAL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7    comedor I+D+i</v>
      </c>
      <c r="B20" t="str">
        <f>CONCATENATE(ETIQUETAS!A20," ",ETIQUETAS!B20)</f>
        <v>Jorge Villarino Rey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0    comedor I+D+i</v>
      </c>
      <c r="C2" t="str">
        <f>'ETIQUETAS2-BIS'!A4</f>
        <v>229    comedor I+D+i</v>
      </c>
      <c r="D2" t="str">
        <f>'ETIQUETAS2-BIS'!A5</f>
        <v>146    comedor Rocha</v>
      </c>
      <c r="E2" t="str">
        <f>'ETIQUETAS2-BIS'!A6</f>
        <v>32    comedor Comercial</v>
      </c>
      <c r="F2" t="str">
        <f>'ETIQUETAS2-BIS'!A7</f>
        <v>29    comedor Rocha</v>
      </c>
      <c r="G2" t="str">
        <f>'ETIQUETAS2-BIS'!A8</f>
        <v>0    comedor Rocha</v>
      </c>
      <c r="H2" t="str">
        <f>'ETIQUETAS2-BIS'!A9</f>
        <v>92    comedor I+D+i</v>
      </c>
      <c r="I2" t="str">
        <f>'ETIQUETAS2-BIS'!A10</f>
        <v>2    comedor I+D+i</v>
      </c>
      <c r="J2" t="str">
        <f>'ETIQUETAS2-BIS'!A11</f>
        <v>108    comedor Rocha</v>
      </c>
      <c r="K2" t="str">
        <f>'ETIQUETAS2-BIS'!A12</f>
        <v>17    comedor Comercial</v>
      </c>
      <c r="L2" t="str">
        <f>'ETIQUETAS2-BIS'!A13</f>
        <v>14    comedor I+D+i</v>
      </c>
      <c r="M2" t="str">
        <f>'ETIQUETAS2-BIS'!A14</f>
        <v>156    comedor Comercial</v>
      </c>
      <c r="N2" t="str">
        <f>'ETIQUETAS2-BIS'!A15</f>
        <v>257    comedor I+D+i</v>
      </c>
      <c r="O2" t="str">
        <f>'ETIQUETAS2-BIS'!A16</f>
        <v>105    comedor Rocha</v>
      </c>
      <c r="P2" t="str">
        <f>'ETIQUETAS2-BIS'!A17</f>
        <v>0    comedor I+D+i</v>
      </c>
      <c r="Q2" t="str">
        <f>'ETIQUETAS2-BIS'!A18</f>
        <v>208    comedor I+D+i</v>
      </c>
      <c r="R2" t="str">
        <f>'ETIQUETAS2-BIS'!A19</f>
        <v>0    comedor Rocha</v>
      </c>
      <c r="S2" t="str">
        <f>'ETIQUETAS2-BIS'!A20</f>
        <v>7    comedor I+D+i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Samuel García García</v>
      </c>
      <c r="B3" t="str">
        <f>'ETIQUETAS2-BIS'!B3</f>
        <v>Iñaki Aguiriano Guerra</v>
      </c>
      <c r="C3" t="str">
        <f>'ETIQUETAS2-BIS'!B4</f>
        <v>IVAN BOTANA GARCIA</v>
      </c>
      <c r="D3" t="str">
        <f>'ETIQUETAS2-BIS'!B5</f>
        <v>Carlos Perez Sainz</v>
      </c>
      <c r="E3" t="str">
        <f>'ETIQUETAS2-BIS'!B6</f>
        <v>Enrique Iglesias Gonzalez</v>
      </c>
      <c r="F3" t="str">
        <f>'ETIQUETAS2-BIS'!B7</f>
        <v>Santiago Antón Area</v>
      </c>
      <c r="G3" t="str">
        <f>'ETIQUETAS2-BIS'!B8</f>
        <v>Maura Outeiral García</v>
      </c>
      <c r="H3" t="str">
        <f>'ETIQUETAS2-BIS'!B9</f>
        <v>Sergio Bello Martinez</v>
      </c>
      <c r="I3" t="str">
        <f>'ETIQUETAS2-BIS'!B10</f>
        <v>MIGUEL RUIZ GARCIA</v>
      </c>
      <c r="J3" t="str">
        <f>'ETIQUETAS2-BIS'!B11</f>
        <v>Francisco Javier Martínez Alonso</v>
      </c>
      <c r="K3" t="str">
        <f>'ETIQUETAS2-BIS'!B12</f>
        <v>Manuel Regueiro Seoane</v>
      </c>
      <c r="L3" t="str">
        <f>'ETIQUETAS2-BIS'!B13</f>
        <v>Enrique Romay Castiñeira</v>
      </c>
      <c r="M3" t="str">
        <f>'ETIQUETAS2-BIS'!B14</f>
        <v>José Luis Álvarez Castro</v>
      </c>
      <c r="N3" t="str">
        <f>'ETIQUETAS2-BIS'!B15</f>
        <v>MIGUEL ANGEL GARCIA RODRIGUEZ</v>
      </c>
      <c r="O3" t="str">
        <f>'ETIQUETAS2-BIS'!B16</f>
        <v>Iñaki Larrosa Corcuera</v>
      </c>
      <c r="P3" t="str">
        <f>'ETIQUETAS2-BIS'!B17</f>
        <v>Roi Cabanas Rodriguez</v>
      </c>
      <c r="Q3" t="str">
        <f>'ETIQUETAS2-BIS'!B18</f>
        <v>José Luis Mourelle Blanco</v>
      </c>
      <c r="R3" t="str">
        <f>'ETIQUETAS2-BIS'!B19</f>
        <v>MANUEL ALEJANDRO CASAL</v>
      </c>
      <c r="S3" t="str">
        <f>'ETIQUETAS2-BIS'!B20</f>
        <v>Jorge Villarino Rey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I</v>
      </c>
      <c r="D4" t="str">
        <f>'ETIQUETAS2-BIS'!C5</f>
        <v>R</v>
      </c>
      <c r="E4" t="str">
        <f>'ETIQUETAS2-BIS'!C6</f>
        <v>C</v>
      </c>
      <c r="F4" t="str">
        <f>'ETIQUETAS2-BIS'!C7</f>
        <v>R</v>
      </c>
      <c r="G4" t="str">
        <f>'ETIQUETAS2-BIS'!C8</f>
        <v>R</v>
      </c>
      <c r="H4" t="str">
        <f>'ETIQUETAS2-BIS'!C9</f>
        <v>I</v>
      </c>
      <c r="I4" t="str">
        <f>'ETIQUETAS2-BIS'!C10</f>
        <v>I</v>
      </c>
      <c r="J4" t="str">
        <f>'ETIQUETAS2-BIS'!C11</f>
        <v>R</v>
      </c>
      <c r="K4" t="str">
        <f>'ETIQUETAS2-BIS'!C12</f>
        <v>C</v>
      </c>
      <c r="L4" t="str">
        <f>'ETIQUETAS2-BIS'!C13</f>
        <v>I</v>
      </c>
      <c r="M4" t="str">
        <f>'ETIQUETAS2-BIS'!C14</f>
        <v>C</v>
      </c>
      <c r="N4" t="str">
        <f>'ETIQUETAS2-BIS'!C15</f>
        <v>I</v>
      </c>
      <c r="O4" t="str">
        <f>'ETIQUETAS2-BIS'!C16</f>
        <v>R</v>
      </c>
      <c r="P4" t="str">
        <f>'ETIQUETAS2-BIS'!C17</f>
        <v>I</v>
      </c>
      <c r="Q4" t="str">
        <f>'ETIQUETAS2-BIS'!C18</f>
        <v>I</v>
      </c>
      <c r="R4" t="str">
        <f>'ETIQUETAS2-BIS'!C19</f>
        <v>R</v>
      </c>
      <c r="S4" t="str">
        <f>'ETIQUETAS2-BIS'!C20</f>
        <v>I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I+D+i</v>
      </c>
      <c r="G2" s="30" t="str">
        <f>ETIQUETA3!B2</f>
        <v>0    comedor I+D+i</v>
      </c>
    </row>
    <row r="3" spans="2:20" x14ac:dyDescent="0.25">
      <c r="B3" s="30" t="str">
        <f>ETIQUETA3!A3</f>
        <v>Samuel García García</v>
      </c>
      <c r="G3" s="30" t="str">
        <f>ETIQUETA3!B3</f>
        <v>Iñaki Aguiriano Guerra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229    comedor I+D+i</v>
      </c>
      <c r="G8" s="30" t="str">
        <f>ETIQUETA3!D2</f>
        <v>146    comedor Rocha</v>
      </c>
    </row>
    <row r="9" spans="2:20" x14ac:dyDescent="0.25">
      <c r="B9" s="30" t="str">
        <f>ETIQUETA3!C3</f>
        <v>IVAN BOTANA GARCIA</v>
      </c>
      <c r="G9" s="30" t="str">
        <f>ETIQUETA3!D3</f>
        <v>Carlos Perez Sainz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32    comedor Comercial</v>
      </c>
      <c r="G14" s="30" t="str">
        <f>ETIQUETA3!F2</f>
        <v>29    comedor Rocha</v>
      </c>
    </row>
    <row r="15" spans="2:20" x14ac:dyDescent="0.25">
      <c r="B15" s="30" t="str">
        <f>ETIQUETA3!E3</f>
        <v>Enrique Iglesias Gonzalez</v>
      </c>
      <c r="G15" s="30" t="str">
        <f>ETIQUETA3!F3</f>
        <v>Santiago Antón Area</v>
      </c>
    </row>
    <row r="18" spans="2:14" ht="60" customHeight="1" x14ac:dyDescent="0.8">
      <c r="B18" s="31" t="str">
        <f>ETIQUETA3!E4</f>
        <v>C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0    comedor Rocha</v>
      </c>
      <c r="G20" s="30" t="str">
        <f>ETIQUETA3!H2</f>
        <v>92    comedor I+D+i</v>
      </c>
    </row>
    <row r="21" spans="2:14" x14ac:dyDescent="0.25">
      <c r="B21" s="30" t="str">
        <f>ETIQUETA3!G3</f>
        <v>Maura Outeiral García</v>
      </c>
      <c r="G21" s="30" t="str">
        <f>ETIQUETA3!H3</f>
        <v>Sergio Bello Martinez</v>
      </c>
    </row>
    <row r="24" spans="2:14" ht="60" customHeight="1" x14ac:dyDescent="0.8">
      <c r="B24" s="31" t="str">
        <f>ETIQUETA3!G4</f>
        <v>R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2    comedor I+D+i</v>
      </c>
      <c r="G26" s="30" t="str">
        <f>ETIQUETA3!J2</f>
        <v>108    comedor Rocha</v>
      </c>
      <c r="M26" s="30"/>
      <c r="N26" s="30"/>
    </row>
    <row r="27" spans="2:14" x14ac:dyDescent="0.25">
      <c r="B27" s="30" t="str">
        <f>ETIQUETA3!I3</f>
        <v>MIGUEL RUIZ GARCIA</v>
      </c>
      <c r="G27" s="30" t="str">
        <f>ETIQUETA3!J3</f>
        <v>Francisco Javier Martínez Alonso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17    comedor Comercial</v>
      </c>
      <c r="G2" s="30" t="str">
        <f>ETIQUETA3!L2</f>
        <v>14    comedor I+D+i</v>
      </c>
    </row>
    <row r="3" spans="2:7" x14ac:dyDescent="0.25">
      <c r="B3" s="30" t="str">
        <f>ETIQUETA3!K3</f>
        <v>Manuel Regueiro Seoane</v>
      </c>
      <c r="G3" s="30" t="str">
        <f>ETIQUETA3!L3</f>
        <v>Enrique Romay Castiñeira</v>
      </c>
    </row>
    <row r="6" spans="2:7" ht="60" customHeight="1" x14ac:dyDescent="0.8">
      <c r="B6" s="31" t="str">
        <f>ETIQUETA3!K4</f>
        <v>C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156    comedor Comercial</v>
      </c>
      <c r="G8" s="30" t="str">
        <f>ETIQUETA3!N2</f>
        <v>257    comedor I+D+i</v>
      </c>
    </row>
    <row r="9" spans="2:7" x14ac:dyDescent="0.25">
      <c r="B9" s="30" t="str">
        <f>ETIQUETA3!M3</f>
        <v>José Luis Álvarez Castro</v>
      </c>
      <c r="G9" s="30" t="str">
        <f>ETIQUETA3!N3</f>
        <v>MIGUEL ANGEL GARCIA RODRIGUEZ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105    comedor Rocha</v>
      </c>
      <c r="G14" s="30" t="str">
        <f>ETIQUETA3!P2</f>
        <v>0    comedor I+D+i</v>
      </c>
    </row>
    <row r="15" spans="2:7" x14ac:dyDescent="0.25">
      <c r="B15" s="30" t="str">
        <f>ETIQUETA3!O3</f>
        <v>Iñaki Larrosa Corcuera</v>
      </c>
      <c r="G15" s="30" t="str">
        <f>ETIQUETA3!P3</f>
        <v>Roi Cabanas Rodriguez</v>
      </c>
    </row>
    <row r="18" spans="2:7" ht="60" customHeight="1" x14ac:dyDescent="0.8">
      <c r="B18" s="31" t="str">
        <f>ETIQUETA3!O4</f>
        <v>R</v>
      </c>
      <c r="G18" s="31" t="str">
        <f>ETIQUETA3!P4</f>
        <v>I</v>
      </c>
    </row>
    <row r="19" spans="2:7" ht="80.099999999999994" customHeight="1" x14ac:dyDescent="0.25"/>
    <row r="20" spans="2:7" x14ac:dyDescent="0.25">
      <c r="B20" s="30" t="str">
        <f>ETIQUETA3!Q2</f>
        <v>208    comedor I+D+i</v>
      </c>
      <c r="G20" s="30" t="str">
        <f>ETIQUETA3!R2</f>
        <v>0    comedor Rocha</v>
      </c>
    </row>
    <row r="21" spans="2:7" x14ac:dyDescent="0.25">
      <c r="B21" s="30" t="str">
        <f>ETIQUETA3!Q3</f>
        <v>José Luis Mourelle Blanco</v>
      </c>
      <c r="G21" s="30" t="str">
        <f>ETIQUETA3!R3</f>
        <v>MANUEL ALEJANDRO CASAL</v>
      </c>
    </row>
    <row r="24" spans="2:7" ht="60" customHeight="1" x14ac:dyDescent="0.8">
      <c r="B24" s="31" t="str">
        <f>ETIQUETA3!Q4</f>
        <v>I</v>
      </c>
      <c r="G24" s="31" t="str">
        <f>ETIQUETA3!R4</f>
        <v>R</v>
      </c>
    </row>
    <row r="25" spans="2:7" ht="80.099999999999994" customHeight="1" x14ac:dyDescent="0.25"/>
    <row r="26" spans="2:7" x14ac:dyDescent="0.25">
      <c r="B26" s="30" t="str">
        <f>ETIQUETA3!S2</f>
        <v>7    comedor I+D+i</v>
      </c>
      <c r="G26" s="30" t="e">
        <f>ETIQUETA3!T2</f>
        <v>#N/A</v>
      </c>
    </row>
    <row r="27" spans="2:7" x14ac:dyDescent="0.25">
      <c r="B27" s="30" t="str">
        <f>ETIQUETA3!S3</f>
        <v>Jorge Villarino Rey</v>
      </c>
      <c r="G27" s="30" t="e">
        <f>ETIQUETA3!T3</f>
        <v>#N/A</v>
      </c>
    </row>
    <row r="30" spans="2:7" ht="60" customHeight="1" x14ac:dyDescent="0.8">
      <c r="B30" s="31" t="str">
        <f>ETIQUETA3!S4</f>
        <v>I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13-07-21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2021-07-12T19:40:21Z</dcterms:modified>
</cp:coreProperties>
</file>