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3553C0B6-CFF1-442D-830C-02BC9F049F5E}" xr6:coauthVersionLast="46" xr6:coauthVersionMax="46" xr10:uidLastSave="{00000000-0000-0000-0000-000000000000}"/>
  <bookViews>
    <workbookView xWindow="-28920" yWindow="-4170" windowWidth="29040" windowHeight="15840" activeTab="1" xr2:uid="{00000000-000D-0000-FFFF-FFFF00000000}"/>
  </bookViews>
  <sheets>
    <sheet name="CLIENTES" sheetId="1" r:id="rId1"/>
    <sheet name="01-03-21" sheetId="2" r:id="rId2"/>
    <sheet name="COCINA" sheetId="11" r:id="rId3"/>
    <sheet name="ETIQUETAS" sheetId="4" state="hidden" r:id="rId4"/>
    <sheet name="ETIQUETAS2-BIS" sheetId="9" state="hidden" r:id="rId5"/>
    <sheet name="ETIQUETA3" sheetId="6" state="hidden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state="hidden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2" l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I16" i="2"/>
  <c r="J16" i="2"/>
  <c r="I22" i="2"/>
  <c r="I23" i="2"/>
  <c r="I24" i="2"/>
  <c r="I15" i="2"/>
  <c r="I20" i="2" l="1"/>
  <c r="I21" i="2"/>
  <c r="G30" i="20" l="1"/>
  <c r="B30" i="20"/>
  <c r="G27" i="20"/>
  <c r="B27" i="20"/>
  <c r="G26" i="20"/>
  <c r="B26" i="20"/>
  <c r="G24" i="20"/>
  <c r="B24" i="20"/>
  <c r="G21" i="20"/>
  <c r="B21" i="20"/>
  <c r="G20" i="20"/>
  <c r="B20" i="20"/>
  <c r="G30" i="21"/>
  <c r="B30" i="21"/>
  <c r="G27" i="21"/>
  <c r="B27" i="21"/>
  <c r="G26" i="21"/>
  <c r="B26" i="21"/>
  <c r="G24" i="21"/>
  <c r="B24" i="21"/>
  <c r="G21" i="21"/>
  <c r="B21" i="21"/>
  <c r="G20" i="21"/>
  <c r="B20" i="21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G20" i="17"/>
  <c r="B20" i="17"/>
  <c r="E10" i="11" l="1"/>
  <c r="F10" i="11"/>
  <c r="G10" i="11"/>
  <c r="H10" i="11"/>
  <c r="I10" i="11"/>
  <c r="E11" i="11"/>
  <c r="F11" i="11"/>
  <c r="G11" i="11"/>
  <c r="H11" i="11"/>
  <c r="I11" i="11"/>
  <c r="D10" i="11"/>
  <c r="D11" i="11"/>
  <c r="I3" i="11"/>
  <c r="I4" i="11"/>
  <c r="I5" i="11"/>
  <c r="I6" i="11"/>
  <c r="I7" i="11"/>
  <c r="I8" i="11"/>
  <c r="I9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13" i="2"/>
  <c r="I14" i="2"/>
  <c r="I17" i="2"/>
  <c r="I18" i="2"/>
  <c r="I19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3" i="2"/>
  <c r="I4" i="2"/>
  <c r="I5" i="2"/>
  <c r="I6" i="2"/>
  <c r="I7" i="2"/>
  <c r="I8" i="2"/>
  <c r="I9" i="2"/>
  <c r="I10" i="2"/>
  <c r="I11" i="2"/>
  <c r="I12" i="2"/>
  <c r="I2" i="2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D3" i="11"/>
  <c r="E3" i="11"/>
  <c r="F3" i="11"/>
  <c r="G3" i="11"/>
  <c r="H3" i="11"/>
  <c r="D4" i="11"/>
  <c r="E4" i="11"/>
  <c r="F4" i="11"/>
  <c r="G4" i="11"/>
  <c r="H4" i="11"/>
  <c r="D5" i="11"/>
  <c r="E5" i="11"/>
  <c r="F5" i="11"/>
  <c r="G5" i="11"/>
  <c r="H5" i="11"/>
  <c r="D6" i="11"/>
  <c r="E6" i="11"/>
  <c r="F6" i="11"/>
  <c r="G6" i="11"/>
  <c r="H6" i="11"/>
  <c r="D7" i="11"/>
  <c r="E7" i="11"/>
  <c r="F7" i="11"/>
  <c r="G7" i="11"/>
  <c r="H7" i="11"/>
  <c r="D8" i="11"/>
  <c r="E8" i="11"/>
  <c r="F8" i="11"/>
  <c r="G8" i="11"/>
  <c r="H8" i="11"/>
  <c r="D9" i="11"/>
  <c r="E9" i="11"/>
  <c r="F9" i="11"/>
  <c r="G9" i="11"/>
  <c r="H9" i="11"/>
  <c r="D12" i="11"/>
  <c r="E12" i="11"/>
  <c r="F12" i="11"/>
  <c r="G12" i="11"/>
  <c r="H12" i="11"/>
  <c r="D13" i="11"/>
  <c r="E13" i="11"/>
  <c r="F13" i="11"/>
  <c r="G13" i="11"/>
  <c r="H13" i="11"/>
  <c r="D14" i="11"/>
  <c r="E14" i="11"/>
  <c r="F14" i="11"/>
  <c r="G14" i="11"/>
  <c r="H14" i="11"/>
  <c r="D15" i="11"/>
  <c r="E15" i="11"/>
  <c r="F15" i="11"/>
  <c r="G15" i="11"/>
  <c r="H15" i="11"/>
  <c r="D16" i="11"/>
  <c r="E16" i="11"/>
  <c r="F16" i="11"/>
  <c r="G16" i="11"/>
  <c r="H16" i="11"/>
  <c r="D17" i="11"/>
  <c r="E17" i="11"/>
  <c r="F17" i="11"/>
  <c r="G17" i="11"/>
  <c r="H17" i="11"/>
  <c r="D18" i="11"/>
  <c r="E18" i="11"/>
  <c r="F18" i="11"/>
  <c r="G18" i="11"/>
  <c r="H18" i="11"/>
  <c r="D19" i="11"/>
  <c r="E19" i="11"/>
  <c r="F19" i="11"/>
  <c r="G19" i="11"/>
  <c r="H19" i="11"/>
  <c r="D20" i="11"/>
  <c r="E20" i="11"/>
  <c r="F20" i="11"/>
  <c r="G20" i="11"/>
  <c r="H20" i="11"/>
  <c r="D21" i="11"/>
  <c r="E21" i="11"/>
  <c r="F21" i="11"/>
  <c r="G21" i="11"/>
  <c r="H21" i="11"/>
  <c r="D22" i="11"/>
  <c r="E22" i="11"/>
  <c r="F22" i="11"/>
  <c r="G22" i="11"/>
  <c r="H22" i="11"/>
  <c r="D23" i="11"/>
  <c r="E23" i="11"/>
  <c r="F23" i="11"/>
  <c r="G23" i="11"/>
  <c r="H23" i="11"/>
  <c r="D24" i="11"/>
  <c r="E24" i="11"/>
  <c r="F24" i="11"/>
  <c r="G24" i="11"/>
  <c r="H24" i="11"/>
  <c r="D25" i="11"/>
  <c r="E25" i="11"/>
  <c r="F25" i="11"/>
  <c r="G25" i="11"/>
  <c r="H25" i="11"/>
  <c r="D26" i="11"/>
  <c r="E26" i="11"/>
  <c r="F26" i="11"/>
  <c r="G26" i="11"/>
  <c r="H26" i="11"/>
  <c r="D27" i="11"/>
  <c r="E27" i="11"/>
  <c r="F27" i="11"/>
  <c r="G27" i="11"/>
  <c r="H27" i="11"/>
  <c r="D28" i="11"/>
  <c r="E28" i="11"/>
  <c r="F28" i="11"/>
  <c r="G28" i="11"/>
  <c r="H28" i="11"/>
  <c r="D29" i="11"/>
  <c r="E29" i="11"/>
  <c r="F29" i="11"/>
  <c r="G29" i="11"/>
  <c r="H29" i="11"/>
  <c r="D30" i="11"/>
  <c r="E30" i="11"/>
  <c r="F30" i="11"/>
  <c r="G30" i="11"/>
  <c r="H30" i="11"/>
  <c r="D31" i="11"/>
  <c r="E31" i="11"/>
  <c r="F31" i="11"/>
  <c r="G31" i="11"/>
  <c r="H31" i="11"/>
  <c r="D32" i="11"/>
  <c r="E32" i="11"/>
  <c r="F32" i="11"/>
  <c r="G32" i="11"/>
  <c r="H32" i="11"/>
  <c r="D33" i="11"/>
  <c r="E33" i="11"/>
  <c r="F33" i="11"/>
  <c r="G33" i="11"/>
  <c r="H33" i="11"/>
  <c r="D34" i="11"/>
  <c r="E34" i="11"/>
  <c r="F34" i="11"/>
  <c r="G34" i="11"/>
  <c r="H34" i="11"/>
  <c r="D35" i="11"/>
  <c r="E35" i="11"/>
  <c r="F35" i="11"/>
  <c r="G35" i="11"/>
  <c r="H35" i="11"/>
  <c r="D36" i="11"/>
  <c r="E36" i="11"/>
  <c r="F36" i="11"/>
  <c r="G36" i="11"/>
  <c r="H36" i="11"/>
  <c r="D37" i="11"/>
  <c r="E37" i="11"/>
  <c r="F37" i="11"/>
  <c r="G37" i="11"/>
  <c r="H37" i="11"/>
  <c r="D38" i="11"/>
  <c r="E38" i="11"/>
  <c r="F38" i="11"/>
  <c r="G38" i="11"/>
  <c r="H38" i="11"/>
  <c r="D39" i="11"/>
  <c r="E39" i="11"/>
  <c r="F39" i="11"/>
  <c r="G39" i="11"/>
  <c r="H39" i="11"/>
  <c r="D40" i="11"/>
  <c r="E40" i="11"/>
  <c r="F40" i="11"/>
  <c r="G40" i="11"/>
  <c r="H40" i="11"/>
  <c r="D41" i="11"/>
  <c r="E41" i="11"/>
  <c r="F41" i="11"/>
  <c r="G41" i="11"/>
  <c r="H41" i="11"/>
  <c r="D42" i="11"/>
  <c r="E42" i="11"/>
  <c r="F42" i="11"/>
  <c r="G42" i="11"/>
  <c r="H42" i="11"/>
  <c r="D43" i="11"/>
  <c r="E43" i="11"/>
  <c r="F43" i="11"/>
  <c r="G43" i="11"/>
  <c r="H43" i="11"/>
  <c r="D44" i="11"/>
  <c r="E44" i="11"/>
  <c r="F44" i="11"/>
  <c r="G44" i="11"/>
  <c r="H44" i="11"/>
  <c r="D45" i="11"/>
  <c r="E45" i="11"/>
  <c r="F45" i="11"/>
  <c r="G45" i="11"/>
  <c r="H45" i="11"/>
  <c r="D46" i="11"/>
  <c r="E46" i="11"/>
  <c r="F46" i="11"/>
  <c r="G46" i="11"/>
  <c r="H46" i="11"/>
  <c r="D47" i="11"/>
  <c r="E47" i="11"/>
  <c r="F47" i="11"/>
  <c r="G47" i="11"/>
  <c r="H47" i="11"/>
  <c r="D48" i="11"/>
  <c r="E48" i="11"/>
  <c r="F48" i="11"/>
  <c r="G48" i="11"/>
  <c r="H48" i="11"/>
  <c r="D49" i="11"/>
  <c r="E49" i="11"/>
  <c r="F49" i="11"/>
  <c r="G49" i="11"/>
  <c r="H49" i="11"/>
  <c r="D50" i="11"/>
  <c r="E50" i="11"/>
  <c r="F50" i="11"/>
  <c r="G50" i="11"/>
  <c r="H50" i="11"/>
  <c r="D51" i="11"/>
  <c r="E51" i="11"/>
  <c r="F51" i="11"/>
  <c r="G51" i="11"/>
  <c r="H51" i="11"/>
  <c r="D52" i="11"/>
  <c r="E52" i="11"/>
  <c r="F52" i="11"/>
  <c r="G52" i="11"/>
  <c r="H52" i="11"/>
  <c r="D53" i="11"/>
  <c r="E53" i="11"/>
  <c r="F53" i="11"/>
  <c r="G53" i="11"/>
  <c r="H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H2" i="11" l="1"/>
  <c r="G2" i="11"/>
  <c r="I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F2" i="11" l="1"/>
  <c r="AK3" i="6"/>
  <c r="AK2" i="6"/>
  <c r="H25" i="4" l="1"/>
  <c r="J24" i="4"/>
  <c r="L24" i="4"/>
  <c r="J22" i="4" l="1"/>
  <c r="J23" i="4"/>
  <c r="L22" i="4"/>
  <c r="L23" i="4"/>
  <c r="E2" i="11"/>
  <c r="D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C39" i="4"/>
  <c r="C39" i="9" s="1"/>
  <c r="C40" i="4"/>
  <c r="C40" i="9" s="1"/>
  <c r="C41" i="4"/>
  <c r="C41" i="9" s="1"/>
  <c r="C42" i="4"/>
  <c r="C42" i="9" s="1"/>
  <c r="C43" i="4"/>
  <c r="C43" i="9" s="1"/>
  <c r="C44" i="4"/>
  <c r="C44" i="9" s="1"/>
  <c r="C45" i="4"/>
  <c r="C46" i="4"/>
  <c r="C47" i="4"/>
  <c r="C48" i="4"/>
  <c r="C49" i="4"/>
  <c r="C50" i="4"/>
  <c r="C51" i="4"/>
  <c r="C52" i="4"/>
  <c r="C53" i="4"/>
  <c r="C54" i="4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C36" i="9" l="1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11"/>
  <c r="K52" i="4"/>
  <c r="C52" i="11"/>
  <c r="K48" i="4"/>
  <c r="C48" i="11"/>
  <c r="K44" i="4"/>
  <c r="C44" i="11"/>
  <c r="K40" i="4"/>
  <c r="C40" i="11"/>
  <c r="K36" i="4"/>
  <c r="C36" i="11"/>
  <c r="K32" i="4"/>
  <c r="C32" i="11"/>
  <c r="K28" i="4"/>
  <c r="C28" i="11"/>
  <c r="K24" i="4"/>
  <c r="C24" i="11"/>
  <c r="A41" i="9"/>
  <c r="A49" i="4"/>
  <c r="B49" i="11"/>
  <c r="A45" i="4"/>
  <c r="B45" i="11"/>
  <c r="A43" i="4"/>
  <c r="B43" i="9" s="1"/>
  <c r="B43" i="11"/>
  <c r="A41" i="4"/>
  <c r="B41" i="9" s="1"/>
  <c r="B41" i="11"/>
  <c r="A39" i="4"/>
  <c r="B39" i="9" s="1"/>
  <c r="B39" i="11"/>
  <c r="A52" i="4"/>
  <c r="B52" i="11"/>
  <c r="K51" i="4"/>
  <c r="C51" i="11"/>
  <c r="K47" i="4"/>
  <c r="C47" i="11"/>
  <c r="K43" i="4"/>
  <c r="C43" i="11"/>
  <c r="K39" i="4"/>
  <c r="C39" i="11"/>
  <c r="K35" i="4"/>
  <c r="C35" i="11"/>
  <c r="K31" i="4"/>
  <c r="C31" i="11"/>
  <c r="K27" i="4"/>
  <c r="C27" i="11"/>
  <c r="K23" i="4"/>
  <c r="C23" i="11"/>
  <c r="A44" i="9"/>
  <c r="A40" i="9"/>
  <c r="A37" i="4"/>
  <c r="B37" i="9" s="1"/>
  <c r="AJ3" i="6" s="1"/>
  <c r="B37" i="11"/>
  <c r="A50" i="4"/>
  <c r="B50" i="11"/>
  <c r="A48" i="4"/>
  <c r="B48" i="11"/>
  <c r="A46" i="4"/>
  <c r="B46" i="11"/>
  <c r="A44" i="4"/>
  <c r="B44" i="9" s="1"/>
  <c r="B44" i="11"/>
  <c r="A42" i="4"/>
  <c r="B42" i="9" s="1"/>
  <c r="B42" i="11"/>
  <c r="A40" i="4"/>
  <c r="B40" i="9" s="1"/>
  <c r="B40" i="11"/>
  <c r="A38" i="4"/>
  <c r="B38" i="9" s="1"/>
  <c r="B38" i="11"/>
  <c r="C50" i="11"/>
  <c r="K50" i="4"/>
  <c r="C46" i="11"/>
  <c r="K46" i="4"/>
  <c r="C42" i="11"/>
  <c r="K42" i="4"/>
  <c r="C38" i="11"/>
  <c r="K38" i="4"/>
  <c r="C34" i="11"/>
  <c r="K34" i="4"/>
  <c r="C30" i="11"/>
  <c r="K30" i="4"/>
  <c r="C26" i="11"/>
  <c r="K26" i="4"/>
  <c r="K22" i="4"/>
  <c r="C22" i="11"/>
  <c r="A43" i="9"/>
  <c r="A39" i="9"/>
  <c r="A53" i="4"/>
  <c r="B53" i="11"/>
  <c r="A47" i="4"/>
  <c r="B47" i="11"/>
  <c r="C53" i="11"/>
  <c r="K53" i="4"/>
  <c r="C49" i="11"/>
  <c r="K49" i="4"/>
  <c r="C45" i="11"/>
  <c r="K45" i="4"/>
  <c r="C41" i="11"/>
  <c r="K41" i="4"/>
  <c r="K37" i="4"/>
  <c r="C37" i="11"/>
  <c r="C33" i="11"/>
  <c r="K33" i="4"/>
  <c r="K29" i="4"/>
  <c r="C29" i="11"/>
  <c r="C25" i="11"/>
  <c r="K25" i="4"/>
  <c r="K21" i="4"/>
  <c r="C21" i="11"/>
  <c r="A42" i="9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C2" i="11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B30" i="16" l="1"/>
  <c r="B30" i="19"/>
  <c r="B12" i="17"/>
  <c r="B12" i="21"/>
  <c r="G24" i="16"/>
  <c r="G24" i="19"/>
  <c r="G18" i="21"/>
  <c r="G18" i="20"/>
  <c r="G18" i="17"/>
  <c r="G6" i="21"/>
  <c r="G6" i="20"/>
  <c r="G6" i="17"/>
  <c r="G30" i="16"/>
  <c r="G30" i="19"/>
  <c r="G18" i="19"/>
  <c r="G18" i="16"/>
  <c r="B18" i="16"/>
  <c r="B18" i="19"/>
  <c r="B6" i="17"/>
  <c r="B6" i="20"/>
  <c r="B6" i="21"/>
  <c r="G12" i="21"/>
  <c r="G12" i="20"/>
  <c r="G12" i="17"/>
  <c r="B24" i="19"/>
  <c r="B24" i="16"/>
  <c r="B18" i="17"/>
  <c r="B18" i="21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1"/>
  <c r="G14" i="20"/>
  <c r="B15" i="21"/>
  <c r="B15" i="20"/>
  <c r="B8" i="21"/>
  <c r="B8" i="20"/>
  <c r="G9" i="21"/>
  <c r="G9" i="20"/>
  <c r="B2" i="21"/>
  <c r="B2" i="20"/>
  <c r="B14" i="21"/>
  <c r="B14" i="20"/>
  <c r="G8" i="21"/>
  <c r="G8" i="20"/>
  <c r="G3" i="21"/>
  <c r="G3" i="20"/>
  <c r="G15" i="21"/>
  <c r="G15" i="20"/>
  <c r="G2" i="21"/>
  <c r="G2" i="20"/>
  <c r="B3" i="21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1" l="1"/>
  <c r="B9" i="20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<sst xmlns="http://schemas.openxmlformats.org/spreadsheetml/2006/main" count="1366" uniqueCount="726">
  <si>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</si>
  <si>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</si>
  <si>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</si>
  <si>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</si>
  <si>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</si>
  <si>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</si>
  <si>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</si>
  <si>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</si>
  <si>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</si>
  <si>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</si>
  <si>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</si>
  <si>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</si>
  <si>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</si>
  <si>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</si>
  <si>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</si>
  <si>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</si>
  <si>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</si>
  <si>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</si>
  <si>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</si>
  <si>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</si>
  <si>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</si>
  <si>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</si>
  <si>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</si>
  <si>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</si>
  <si>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</si>
  <si>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</si>
  <si>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</si>
  <si>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</si>
  <si>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</si>
  <si>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</si>
  <si>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</si>
  <si>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</si>
  <si>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</si>
  <si>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</si>
  <si>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</si>
  <si>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</si>
  <si>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</si>
  <si>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</si>
  <si>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</si>
  <si>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</si>
  <si>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</si>
  <si>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</si>
  <si>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</si>
  <si>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</si>
  <si>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</si>
  <si>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</si>
  <si>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</si>
  <si>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</si>
  <si>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</si>
  <si>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</si>
  <si>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</si>
  <si>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</si>
  <si>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</si>
  <si>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</si>
  <si>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</si>
  <si>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</si>
  <si>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</si>
  <si>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</si>
  <si>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</si>
  <si>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</si>
  <si>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</si>
  <si>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</si>
  <si>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</si>
  <si>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</si>
  <si>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</si>
  <si>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</si>
  <si>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</si>
  <si>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</si>
  <si>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</si>
  <si>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</si>
  <si>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</si>
  <si>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</si>
  <si>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</si>
  <si>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</si>
  <si>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</si>
  <si>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</si>
  <si>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</si>
  <si>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</si>
  <si>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</si>
  <si>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</si>
  <si>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</si>
  <si>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</si>
  <si>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</si>
  <si>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</si>
  <si>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</si>
  <si>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</si>
  <si>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</si>
  <si>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</si>
  <si>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</si>
  <si>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</si>
  <si>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</si>
  <si>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</si>
  <si>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</si>
  <si>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</si>
  <si>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</si>
  <si>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</si>
  <si>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</si>
  <si>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</si>
  <si>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</si>
  <si>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</si>
  <si>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</si>
  <si>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</si>
  <si>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</si>
  <si>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</si>
  <si>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</si>
  <si>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</si>
  <si>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</si>
  <si>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</si>
  <si>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</si>
  <si>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</si>
  <si>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</si>
  <si>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</si>
  <si>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</si>
  <si>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</si>
  <si>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</si>
  <si>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</si>
  <si>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</si>
  <si>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</si>
  <si>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</si>
  <si>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</si>
  <si>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</si>
  <si>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</si>
  <si>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</si>
  <si>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</si>
  <si>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</si>
  <si>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</si>
  <si>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</si>
  <si>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</si>
  <si>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</si>
  <si>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</si>
  <si>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</si>
  <si>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</si>
  <si>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</si>
  <si>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</si>
  <si>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</si>
  <si>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</si>
  <si>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</si>
  <si>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</si>
  <si>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</si>
  <si>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</si>
  <si>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</si>
  <si>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</si>
  <si>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</si>
  <si>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</si>
  <si>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</si>
  <si>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</si>
  <si>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</si>
  <si>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</si>
  <si>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</si>
  <si>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</si>
  <si>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</si>
  <si>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</si>
  <si>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</si>
  <si>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</si>
  <si>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</si>
  <si>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</si>
  <si>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</si>
  <si>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</si>
  <si>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</si>
  <si>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</si>
  <si>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</si>
  <si>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</si>
  <si>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</si>
  <si>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</si>
  <si>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</si>
  <si>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</si>
  <si>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</si>
  <si>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</si>
  <si>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</si>
  <si>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</si>
  <si>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</si>
  <si>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</si>
  <si>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</si>
  <si>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</si>
  <si>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</si>
  <si>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</si>
  <si>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</si>
  <si>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</si>
  <si>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</si>
  <si>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</si>
  <si>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</si>
  <si>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</si>
  <si>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</si>
  <si>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</si>
  <si>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</si>
  <si>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</si>
  <si>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</si>
  <si>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</si>
  <si>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</si>
  <si>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</si>
  <si>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</si>
  <si>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</si>
  <si>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</si>
  <si>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</si>
  <si>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</si>
  <si>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</si>
  <si>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</si>
  <si>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</si>
  <si>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</si>
  <si>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</si>
  <si>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</si>
  <si>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</si>
  <si>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</si>
  <si>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</si>
  <si>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</si>
  <si>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</si>
  <si>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</si>
  <si>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</si>
  <si>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</si>
  <si>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</si>
  <si>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</si>
  <si>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</si>
  <si>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</si>
  <si>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</si>
  <si>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</si>
  <si>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</si>
  <si>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</si>
  <si>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</si>
  <si>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</si>
  <si>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</si>
  <si>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</si>
  <si>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</si>
  <si>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</si>
  <si>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</si>
  <si>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</si>
  <si>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</si>
  <si>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</si>
  <si>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</si>
  <si>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</si>
  <si>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</si>
  <si>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</si>
  <si>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</si>
  <si>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</si>
  <si>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</si>
  <si>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</si>
  <si>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</si>
  <si>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</si>
  <si>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</si>
  <si>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</si>
  <si>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</si>
  <si>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</si>
  <si>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</si>
  <si>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</si>
  <si>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</si>
  <si>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</si>
  <si>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</si>
  <si>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</si>
  <si>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</si>
  <si>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</si>
  <si>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</si>
  <si>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</si>
  <si>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</si>
  <si>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</si>
  <si>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</si>
  <si>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</si>
  <si>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</si>
  <si>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</si>
  <si>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</si>
  <si>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</si>
  <si>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</si>
  <si>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</si>
  <si>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</si>
  <si>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</si>
  <si>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</si>
  <si>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</si>
  <si>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</si>
  <si>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</si>
  <si>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</si>
  <si>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</si>
  <si>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</si>
  <si>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</si>
  <si>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</si>
  <si>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</si>
  <si>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</si>
  <si>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</si>
  <si>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</si>
  <si>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</si>
  <si>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</si>
  <si>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</si>
  <si>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</si>
  <si>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</si>
  <si>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</si>
  <si>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</si>
  <si>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</si>
  <si>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</si>
  <si>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</si>
  <si>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</si>
  <si>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</si>
  <si>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</si>
  <si>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</si>
  <si>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</si>
  <si>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</si>
  <si>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</si>
  <si>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</si>
  <si>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</si>
  <si>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</si>
  <si>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</si>
  <si>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</si>
  <si>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</si>
  <si>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</si>
  <si>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</si>
  <si>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</si>
  <si>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</si>
  <si>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</si>
  <si>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</si>
  <si>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</si>
  <si>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</si>
  <si>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</si>
  <si>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</si>
  <si>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</si>
  <si>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</si>
  <si>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</si>
  <si>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</si>
  <si>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</si>
  <si>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</si>
  <si>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</si>
  <si>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</si>
  <si>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</si>
  <si>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</si>
  <si>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</si>
  <si>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</si>
  <si>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</si>
  <si>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</si>
  <si>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</si>
  <si>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</si>
  <si>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</si>
  <si>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</si>
  <si>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</si>
  <si>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</si>
  <si>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</si>
  <si>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</si>
  <si>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</si>
  <si>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</si>
  <si>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</si>
  <si>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</si>
  <si>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</si>
  <si>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</si>
  <si>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</si>
  <si>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</si>
  <si>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</si>
  <si>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</si>
  <si>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</si>
  <si>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</si>
  <si>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</si>
  <si>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</si>
  <si>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</si>
  <si>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</si>
  <si>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</si>
  <si>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</si>
  <si>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</si>
  <si>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</si>
  <si>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</si>
  <si>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</si>
  <si>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</si>
  <si>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</si>
  <si>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</si>
  <si>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</si>
  <si>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</si>
  <si>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</si>
  <si>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</si>
  <si>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</si>
  <si>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</si>
  <si>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</si>
  <si>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</si>
  <si>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</si>
  <si>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</si>
  <si>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</si>
  <si>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</si>
  <si>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</si>
  <si>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</si>
  <si>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</si>
  <si>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</si>
  <si>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</si>
  <si>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</si>
  <si>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</si>
  <si>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</si>
  <si>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</si>
  <si>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</si>
  <si>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</si>
  <si>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</si>
  <si>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</si>
  <si>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</si>
  <si>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</si>
  <si>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</si>
  <si>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</si>
  <si>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</si>
  <si>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</si>
  <si>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</si>
  <si>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</si>
  <si>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</si>
  <si>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</si>
  <si>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</si>
  <si>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</si>
  <si>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</si>
  <si>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</si>
  <si>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</si>
  <si>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</si>
  <si>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</si>
  <si>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</si>
  <si>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</si>
  <si>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</si>
  <si>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</si>
  <si>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</si>
  <si>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</si>
  <si>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</si>
  <si>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</si>
  <si>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</si>
  <si>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</si>
  <si>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</si>
  <si>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</si>
  <si>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</si>
  <si>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</si>
  <si>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</si>
  <si>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</si>
  <si>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</si>
  <si>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</si>
  <si>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</si>
  <si>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</si>
  <si>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</si>
  <si>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</si>
  <si>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</si>
  <si>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</si>
  <si>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</si>
  <si>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</si>
  <si>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</si>
  <si>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</si>
  <si>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</si>
  <si>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</si>
  <si>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</si>
  <si>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</si>
  <si>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</si>
  <si>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</si>
  <si>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</si>
  <si>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</si>
  <si>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</si>
  <si>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</si>
  <si>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</si>
  <si>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</si>
  <si>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</si>
  <si>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</si>
  <si>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</si>
  <si>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</si>
  <si>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</si>
  <si>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</si>
  <si>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</si>
  <si>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</si>
  <si>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</si>
  <si>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</si>
  <si>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</si>
  <si>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</si>
  <si>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</si>
  <si>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</si>
  <si>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</si>
  <si>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</si>
  <si>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</si>
  <si>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</si>
  <si>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</si>
  <si>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</si>
  <si>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</si>
  <si>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</si>
  <si>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</si>
  <si>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</si>
  <si>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</si>
  <si>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</si>
  <si>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</si>
  <si>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</si>
  <si>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</si>
  <si>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</si>
  <si>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</si>
  <si>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</si>
  <si>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</si>
  <si>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</si>
  <si>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</si>
  <si>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</si>
  <si>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</si>
  <si>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</si>
  <si>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</si>
  <si>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</si>
  <si>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</si>
  <si>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</si>
  <si>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</si>
  <si>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</si>
  <si>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</si>
  <si>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</si>
  <si>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</si>
  <si>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</si>
  <si>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</si>
  <si>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</si>
  <si>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</si>
  <si>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</si>
  <si>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</si>
  <si>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</si>
  <si>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</si>
  <si>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</si>
  <si>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</si>
  <si>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</si>
  <si>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</si>
  <si>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</si>
  <si>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</si>
  <si>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</si>
  <si>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</si>
  <si>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</si>
  <si>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</si>
  <si>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</si>
  <si>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</si>
  <si>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</si>
  <si>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</si>
  <si>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</si>
  <si>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</si>
  <si>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</si>
  <si>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</si>
  <si>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</si>
  <si>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</si>
  <si>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</si>
  <si>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</si>
  <si>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</si>
  <si>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</si>
  <si>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</si>
  <si>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</si>
  <si>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</si>
  <si>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</si>
  <si>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</si>
  <si>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</si>
  <si>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</si>
  <si>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</si>
  <si>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</si>
  <si>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</si>
  <si>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</si>
  <si>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</si>
  <si>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</si>
  <si>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</si>
  <si>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</si>
  <si>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</si>
  <si>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</si>
  <si>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</si>
  <si>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</si>
  <si>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</si>
  <si>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</si>
  <si>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</si>
  <si>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</si>
  <si>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</si>
  <si>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</si>
  <si>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</si>
  <si>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</si>
  <si>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</si>
  <si>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</si>
  <si>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</si>
  <si>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</si>
  <si>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</si>
  <si>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</si>
  <si>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</si>
  <si>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</si>
  <si>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</si>
  <si>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</si>
  <si>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</si>
  <si>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</si>
  <si>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</si>
  <si>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</si>
  <si>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</si>
  <si>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</si>
  <si>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</si>
  <si>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</si>
  <si>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</si>
  <si>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</si>
  <si>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</si>
  <si>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</si>
  <si>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</si>
  <si>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</si>
  <si>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</si>
  <si>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</si>
  <si>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</si>
  <si>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</si>
  <si>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</si>
  <si>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</si>
  <si>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</si>
  <si>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</si>
  <si>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</si>
  <si>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</si>
  <si>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</si>
  <si>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</si>
  <si>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</si>
  <si>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</si>
  <si>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</si>
  <si>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</si>
  <si>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</si>
  <si>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</si>
  <si>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</si>
  <si>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</si>
  <si>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</si>
  <si>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</si>
  <si>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</si>
  <si>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</si>
  <si>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</si>
  <si>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</si>
  <si>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</si>
  <si>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</si>
  <si>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</si>
  <si>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</si>
  <si>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</si>
  <si>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</si>
  <si>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</si>
  <si>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</si>
  <si>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</si>
  <si>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</si>
  <si>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</si>
  <si>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</si>
  <si>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</si>
  <si>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</si>
  <si>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</si>
  <si>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</si>
  <si>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</si>
  <si>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</si>
  <si>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</si>
  <si>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</si>
  <si>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</si>
  <si>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</si>
  <si>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</si>
  <si>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</si>
  <si>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</si>
  <si>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</si>
  <si>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</si>
  <si>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</si>
  <si>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</si>
  <si>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</si>
  <si>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</si>
  <si>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</si>
  <si>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</si>
  <si>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</si>
  <si>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</si>
  <si>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</si>
  <si>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</si>
  <si>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</si>
  <si>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</si>
  <si>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</si>
  <si>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</si>
  <si>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</si>
  <si>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</si>
  <si>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</si>
  <si>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</si>
  <si>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</si>
  <si>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</si>
  <si>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</si>
  <si>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</si>
  <si>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</si>
  <si>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</si>
  <si>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</si>
  <si>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</si>
  <si>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</si>
  <si>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</si>
  <si>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</si>
  <si>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</si>
  <si>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</si>
  <si>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</si>
  <si>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</si>
  <si>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</si>
  <si>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</si>
  <si>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</si>
  <si>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</si>
  <si>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</si>
  <si>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</si>
  <si>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</si>
  <si>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</si>
  <si>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</si>
  <si>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COCA-COLA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</si>
  <si>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</si>
  <si>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</si>
  <si>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</si>
  <si>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</si>
  <si>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</si>
  <si>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</si>
  <si>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</si>
  <si>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</si>
  <si>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</si>
  <si>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</si>
  <si>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</si>
  <si>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</si>
  <si>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</si>
  <si>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YOGURT</t>
  </si>
  <si>
    <t>juan_19_76@hotmail.es</t>
  </si>
  <si>
    <t>manbar@televes.com</t>
  </si>
  <si>
    <t>PATATAS COCIDAS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</si>
  <si>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</si>
  <si>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</si>
  <si>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</si>
  <si>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</si>
  <si>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</si>
  <si>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</si>
  <si>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</si>
  <si>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</si>
  <si>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</si>
  <si>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</si>
  <si>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</si>
  <si>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</si>
  <si>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</si>
  <si>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</si>
  <si>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</si>
  <si>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</si>
  <si>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</si>
  <si>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</si>
  <si>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</si>
  <si>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</si>
  <si>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</si>
  <si>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ARROZ EN BLANCO</t>
  </si>
  <si>
    <t>PATATAS FRITAS</t>
  </si>
  <si>
    <t>MENESTRA DE VERDURAS</t>
  </si>
  <si>
    <t>ENSALADA MIXTA</t>
  </si>
  <si>
    <t>GUISO DE POTA</t>
  </si>
  <si>
    <t>agustincasais@yahoo.es</t>
  </si>
  <si>
    <t>EXPRESS</t>
  </si>
  <si>
    <t>TERNERA ASADA</t>
  </si>
  <si>
    <t>MACARRONES ESTOFADOS CON PAVO</t>
  </si>
  <si>
    <t>TARTA DE CHOCOLATE Y NARANJA</t>
  </si>
  <si>
    <t>GUISANTES CON CHORIZO</t>
  </si>
  <si>
    <t>Sin pan</t>
  </si>
  <si>
    <t>LUBINA A LA PLANCHA</t>
  </si>
  <si>
    <t>Cola light, por favor.</t>
  </si>
  <si>
    <t>LASAÑA BOLOÑESA</t>
  </si>
  <si>
    <t>SOPA DE FIDEOS Y VERDURAS</t>
  </si>
  <si>
    <t>Plátano, coca-cola zero</t>
  </si>
  <si>
    <t>necesitaría aliño para la ensalada, muchas gracias.</t>
  </si>
  <si>
    <t>CODILLO DE CERDO ESTOFADO</t>
  </si>
  <si>
    <t>iformoso@televes.com</t>
  </si>
  <si>
    <t>NESTEA</t>
  </si>
  <si>
    <t>Es la primera vez que pido, sería para entregar en la cafetería del Laboratorio de I+D</t>
  </si>
  <si>
    <t>SEGUNDO PLATO: MACARRONES ESTOFADOS CON PAVO</t>
  </si>
  <si>
    <t>de postre plátano por favor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</si>
</sst>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color rgb="FF000000"/>
      <name val="Roboto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2" fillId="0" borderId="3" xfId="0" applyFont="1" applyFill="1" applyBorder="1" applyAlignment="1">
      <alignment wrapText="1"/>
    </xf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15" fillId="8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01-03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3" Type="http://schemas.openxmlformats.org/officeDocument/2006/relationships/hyperlink" Target="mailto:mvilar@televes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2" Type="http://schemas.openxmlformats.org/officeDocument/2006/relationships/hyperlink" Target="mailto:jalvarez@televe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prial95@arantia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1"/>
  <sheetViews>
    <sheetView topLeftCell="A246" workbookViewId="0">
      <selection activeCell="D276" sqref="D1:D1048576"/>
    </sheetView>
  </sheetViews>
  <sheetFormatPr baseColWidth="10" defaultColWidth="11.42578125" defaultRowHeight="1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>
      <c r="A1" s="5" t="s">
        <v>248</v>
      </c>
      <c r="B1" s="5" t="s">
        <v>253</v>
      </c>
      <c r="C1" s="5" t="s">
        <v>653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272</v>
      </c>
    </row>
    <row r="2" spans="1:9" ht="15.75" thickBot="1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>
      <c r="A9" s="34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>
      <c r="A20" s="23" t="s">
        <v>55</v>
      </c>
      <c r="B20" s="24">
        <v>19</v>
      </c>
      <c r="C20" s="25" t="s">
        <v>53</v>
      </c>
      <c r="D20" s="25" t="s">
        <v>54</v>
      </c>
      <c r="E20" s="25" t="s">
        <v>56</v>
      </c>
      <c r="F20" s="25"/>
      <c r="G20" s="25"/>
      <c r="H20" s="25"/>
      <c r="I20" s="26"/>
    </row>
    <row r="21" spans="1:9" ht="15.75" thickBot="1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>
      <c r="A27" s="1" t="s">
        <v>77</v>
      </c>
      <c r="B27">
        <v>26</v>
      </c>
      <c r="C27" s="1" t="s">
        <v>75</v>
      </c>
      <c r="D27" s="1" t="s">
        <v>76</v>
      </c>
      <c r="E27" s="1" t="s">
        <v>612</v>
      </c>
      <c r="F27" s="1"/>
      <c r="G27" s="1"/>
      <c r="H27" s="1"/>
    </row>
    <row r="28" spans="1:9" ht="15.75" thickBot="1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>
      <c r="A30" s="34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>
      <c r="A45" s="1" t="s">
        <v>122</v>
      </c>
      <c r="B45">
        <v>44</v>
      </c>
      <c r="C45" s="1" t="s">
        <v>120</v>
      </c>
      <c r="D45" s="1" t="s">
        <v>121</v>
      </c>
      <c r="E45" s="1" t="s">
        <v>612</v>
      </c>
      <c r="F45" s="2">
        <v>628524807</v>
      </c>
      <c r="G45" s="1"/>
      <c r="H45" s="1"/>
    </row>
    <row r="46" spans="1:9" ht="15.75" thickBot="1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612</v>
      </c>
      <c r="F47" s="2">
        <v>698147298</v>
      </c>
      <c r="G47" s="1"/>
      <c r="H47" s="1"/>
    </row>
    <row r="48" spans="1:9" ht="15.75" thickBot="1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4" customFormat="1" ht="15.75" thickBot="1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>
      <c r="A83" s="1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612</v>
      </c>
      <c r="F89" s="2">
        <v>620486181</v>
      </c>
      <c r="G89" s="1"/>
      <c r="H89" s="1"/>
    </row>
    <row r="90" spans="1:9" ht="15.75" thickBot="1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>
      <c r="A91" s="34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>
      <c r="A93" s="3" t="s">
        <v>263</v>
      </c>
      <c r="B93" s="4">
        <v>92</v>
      </c>
      <c r="C93" s="3" t="s">
        <v>261</v>
      </c>
      <c r="D93" s="3" t="s">
        <v>262</v>
      </c>
      <c r="E93" s="27" t="s">
        <v>3</v>
      </c>
      <c r="F93" s="12">
        <v>645991795</v>
      </c>
      <c r="G93" s="21"/>
      <c r="H93" s="3" t="s">
        <v>280</v>
      </c>
      <c r="I93"/>
    </row>
    <row r="94" spans="1:9" ht="15.75" thickBot="1">
      <c r="A94" s="1" t="s">
        <v>266</v>
      </c>
      <c r="B94">
        <v>93</v>
      </c>
      <c r="C94" s="1" t="s">
        <v>264</v>
      </c>
      <c r="D94" s="1" t="s">
        <v>265</v>
      </c>
      <c r="E94" s="1" t="s">
        <v>3</v>
      </c>
      <c r="F94" s="13"/>
      <c r="G94" s="1"/>
      <c r="H94" s="1"/>
    </row>
    <row r="95" spans="1:9" ht="15.75" thickBot="1">
      <c r="A95" s="1" t="s">
        <v>269</v>
      </c>
      <c r="B95">
        <v>94</v>
      </c>
      <c r="C95" s="1" t="s">
        <v>267</v>
      </c>
      <c r="D95" s="1" t="s">
        <v>268</v>
      </c>
      <c r="E95" s="8" t="s">
        <v>56</v>
      </c>
      <c r="F95" s="11"/>
      <c r="G95" s="1"/>
      <c r="H95" s="1"/>
    </row>
    <row r="96" spans="1:9" ht="15.75" thickBot="1">
      <c r="A96" s="1" t="s">
        <v>271</v>
      </c>
      <c r="B96">
        <v>95</v>
      </c>
      <c r="C96" s="1" t="s">
        <v>114</v>
      </c>
      <c r="D96" s="1" t="s">
        <v>270</v>
      </c>
      <c r="E96" s="8" t="s">
        <v>3</v>
      </c>
      <c r="F96" s="11"/>
      <c r="G96" s="1"/>
      <c r="H96" s="1"/>
    </row>
    <row r="97" spans="1:9" s="4" customFormat="1" ht="15.75" thickBot="1">
      <c r="A97" s="3" t="s">
        <v>284</v>
      </c>
      <c r="B97" s="4">
        <v>96</v>
      </c>
      <c r="C97" s="3" t="s">
        <v>282</v>
      </c>
      <c r="D97" s="3" t="s">
        <v>283</v>
      </c>
      <c r="E97" s="3" t="s">
        <v>28</v>
      </c>
      <c r="F97" s="12">
        <v>629347391</v>
      </c>
      <c r="G97" s="30"/>
      <c r="H97" s="3" t="s">
        <v>285</v>
      </c>
    </row>
    <row r="98" spans="1:9" ht="15.75" thickBot="1">
      <c r="A98" s="1" t="s">
        <v>287</v>
      </c>
      <c r="B98">
        <v>97</v>
      </c>
      <c r="C98" s="1" t="s">
        <v>100</v>
      </c>
      <c r="D98" s="1" t="s">
        <v>286</v>
      </c>
      <c r="E98" s="1" t="s">
        <v>3</v>
      </c>
      <c r="F98" s="2">
        <v>687467686</v>
      </c>
      <c r="G98" s="13"/>
      <c r="H98" s="1"/>
      <c r="I98" s="1"/>
    </row>
    <row r="99" spans="1:9" ht="15.75" thickBot="1">
      <c r="A99" s="1" t="s">
        <v>290</v>
      </c>
      <c r="B99">
        <v>98</v>
      </c>
      <c r="C99" s="1" t="s">
        <v>288</v>
      </c>
      <c r="D99" s="1" t="s">
        <v>289</v>
      </c>
      <c r="E99" s="1" t="s">
        <v>28</v>
      </c>
      <c r="F99" s="2">
        <v>981522200</v>
      </c>
      <c r="G99" s="13"/>
      <c r="H99" s="13"/>
      <c r="I99" s="13"/>
    </row>
    <row r="100" spans="1:9" ht="15.75" thickBot="1">
      <c r="A100" s="1" t="s">
        <v>293</v>
      </c>
      <c r="B100" s="13">
        <v>99</v>
      </c>
      <c r="C100" s="1" t="s">
        <v>291</v>
      </c>
      <c r="D100" s="1" t="s">
        <v>292</v>
      </c>
      <c r="E100" s="1" t="s">
        <v>3</v>
      </c>
      <c r="F100" s="2">
        <v>629722035</v>
      </c>
      <c r="G100" s="13"/>
      <c r="H100" s="13"/>
    </row>
    <row r="101" spans="1:9" ht="15.75" thickBot="1">
      <c r="A101" s="1" t="s">
        <v>296</v>
      </c>
      <c r="B101">
        <v>100</v>
      </c>
      <c r="C101" s="1" t="s">
        <v>294</v>
      </c>
      <c r="D101" s="1" t="s">
        <v>295</v>
      </c>
      <c r="E101" s="1" t="s">
        <v>3</v>
      </c>
      <c r="F101" s="2">
        <v>620469963</v>
      </c>
      <c r="G101" s="13"/>
      <c r="H101" s="13"/>
    </row>
    <row r="102" spans="1:9" ht="15.75" thickBot="1">
      <c r="A102" s="1" t="s">
        <v>298</v>
      </c>
      <c r="B102">
        <v>101</v>
      </c>
      <c r="C102" s="1" t="s">
        <v>0</v>
      </c>
      <c r="D102" s="1" t="s">
        <v>297</v>
      </c>
      <c r="E102" s="1" t="s">
        <v>56</v>
      </c>
      <c r="F102" s="2">
        <v>981522447</v>
      </c>
      <c r="G102" s="13"/>
      <c r="H102" s="13"/>
    </row>
    <row r="103" spans="1:9" ht="15.75" thickBot="1">
      <c r="A103" s="1" t="s">
        <v>301</v>
      </c>
      <c r="B103">
        <v>102</v>
      </c>
      <c r="C103" s="1" t="s">
        <v>299</v>
      </c>
      <c r="D103" s="1" t="s">
        <v>300</v>
      </c>
      <c r="E103" s="1" t="s">
        <v>28</v>
      </c>
      <c r="F103" s="2">
        <v>649336803</v>
      </c>
    </row>
    <row r="104" spans="1:9" ht="27" thickBot="1">
      <c r="A104" s="1" t="s">
        <v>304</v>
      </c>
      <c r="B104">
        <v>103</v>
      </c>
      <c r="C104" s="1" t="s">
        <v>302</v>
      </c>
      <c r="D104" s="1" t="s">
        <v>303</v>
      </c>
      <c r="E104" s="1" t="s">
        <v>28</v>
      </c>
      <c r="F104" s="2">
        <v>692858295</v>
      </c>
      <c r="G104" s="13"/>
      <c r="H104" s="13"/>
    </row>
    <row r="105" spans="1:9" ht="15.75" thickBot="1">
      <c r="A105" s="1" t="s">
        <v>306</v>
      </c>
      <c r="B105">
        <v>104</v>
      </c>
      <c r="C105" s="1" t="s">
        <v>97</v>
      </c>
      <c r="D105" s="1" t="s">
        <v>305</v>
      </c>
      <c r="E105" s="1" t="s">
        <v>28</v>
      </c>
      <c r="F105" s="2">
        <v>620143875</v>
      </c>
      <c r="G105" s="13"/>
      <c r="H105" s="13"/>
    </row>
    <row r="106" spans="1:9" s="4" customFormat="1" ht="15.75" thickBot="1">
      <c r="A106" s="3" t="s">
        <v>309</v>
      </c>
      <c r="B106" s="4">
        <v>105</v>
      </c>
      <c r="C106" s="3" t="s">
        <v>307</v>
      </c>
      <c r="D106" s="3" t="s">
        <v>308</v>
      </c>
      <c r="E106" s="3" t="s">
        <v>56</v>
      </c>
      <c r="F106" s="12">
        <v>676310358</v>
      </c>
      <c r="H106" s="39" t="s">
        <v>324</v>
      </c>
      <c r="I106" s="30"/>
    </row>
    <row r="107" spans="1:9" ht="15.75" thickBot="1">
      <c r="A107" s="1" t="s">
        <v>312</v>
      </c>
      <c r="B107">
        <v>106</v>
      </c>
      <c r="C107" s="1" t="s">
        <v>310</v>
      </c>
      <c r="D107" s="1" t="s">
        <v>311</v>
      </c>
      <c r="E107" s="1" t="s">
        <v>56</v>
      </c>
      <c r="F107" s="2">
        <v>660784714</v>
      </c>
      <c r="H107" s="13"/>
    </row>
    <row r="108" spans="1:9" ht="15.75" thickBot="1">
      <c r="A108" s="1" t="s">
        <v>315</v>
      </c>
      <c r="B108">
        <v>107</v>
      </c>
      <c r="C108" s="1" t="s">
        <v>313</v>
      </c>
      <c r="D108" s="1" t="s">
        <v>314</v>
      </c>
      <c r="E108" s="1" t="s">
        <v>28</v>
      </c>
      <c r="F108" s="2">
        <v>639555974</v>
      </c>
    </row>
    <row r="109" spans="1:9" ht="15.75" thickBot="1">
      <c r="A109" s="1" t="s">
        <v>318</v>
      </c>
      <c r="B109">
        <v>108</v>
      </c>
      <c r="C109" s="1" t="s">
        <v>316</v>
      </c>
      <c r="D109" s="1" t="s">
        <v>317</v>
      </c>
      <c r="E109" s="1" t="s">
        <v>56</v>
      </c>
      <c r="F109" s="2">
        <v>665070054</v>
      </c>
      <c r="H109" s="13"/>
    </row>
    <row r="110" spans="1:9" ht="15.75" thickBot="1">
      <c r="A110" s="1" t="s">
        <v>321</v>
      </c>
      <c r="B110" s="13">
        <v>109</v>
      </c>
      <c r="C110" s="1" t="s">
        <v>319</v>
      </c>
      <c r="D110" s="1" t="s">
        <v>320</v>
      </c>
      <c r="E110" s="1" t="s">
        <v>28</v>
      </c>
      <c r="F110" s="2">
        <v>649347371</v>
      </c>
    </row>
    <row r="111" spans="1:9" ht="15.75" thickBot="1">
      <c r="A111" s="1" t="s">
        <v>323</v>
      </c>
      <c r="B111">
        <v>110</v>
      </c>
      <c r="C111" s="1" t="s">
        <v>128</v>
      </c>
      <c r="D111" s="1" t="s">
        <v>322</v>
      </c>
      <c r="E111" s="1" t="s">
        <v>56</v>
      </c>
      <c r="F111" s="2">
        <v>605652435</v>
      </c>
      <c r="G111" s="13"/>
      <c r="H111" s="13"/>
    </row>
    <row r="112" spans="1:9" ht="27" thickBot="1">
      <c r="A112" s="1" t="s">
        <v>328</v>
      </c>
      <c r="B112">
        <v>111</v>
      </c>
      <c r="C112" s="1" t="s">
        <v>329</v>
      </c>
      <c r="D112" s="1" t="s">
        <v>330</v>
      </c>
      <c r="E112" s="1" t="s">
        <v>56</v>
      </c>
      <c r="F112" s="2">
        <v>600336483</v>
      </c>
      <c r="G112" s="13"/>
      <c r="H112" s="13"/>
    </row>
    <row r="113" spans="1:8" ht="15.75" thickBot="1">
      <c r="A113" s="1" t="s">
        <v>332</v>
      </c>
      <c r="B113">
        <v>112</v>
      </c>
      <c r="C113" s="1" t="s">
        <v>106</v>
      </c>
      <c r="D113" s="1" t="s">
        <v>331</v>
      </c>
      <c r="E113" s="1" t="s">
        <v>3</v>
      </c>
      <c r="F113" s="2">
        <v>649071750</v>
      </c>
      <c r="G113" s="13"/>
      <c r="H113" s="13"/>
    </row>
    <row r="114" spans="1:8" ht="15.75" thickBot="1">
      <c r="A114" s="1" t="s">
        <v>334</v>
      </c>
      <c r="B114" s="13">
        <v>113</v>
      </c>
      <c r="C114" s="1" t="s">
        <v>125</v>
      </c>
      <c r="D114" s="1" t="s">
        <v>333</v>
      </c>
      <c r="E114" s="1" t="s">
        <v>3</v>
      </c>
      <c r="F114" s="1"/>
      <c r="G114" s="13"/>
      <c r="H114" s="13"/>
    </row>
    <row r="115" spans="1:8" ht="15.75" thickBot="1">
      <c r="A115" s="1" t="s">
        <v>337</v>
      </c>
      <c r="B115" s="13">
        <v>114</v>
      </c>
      <c r="C115" s="1" t="s">
        <v>335</v>
      </c>
      <c r="D115" s="1" t="s">
        <v>336</v>
      </c>
      <c r="E115" s="1" t="s">
        <v>56</v>
      </c>
      <c r="F115" s="1"/>
      <c r="H115" s="13"/>
    </row>
    <row r="116" spans="1:8" ht="15.75" thickBot="1">
      <c r="A116" s="1" t="s">
        <v>327</v>
      </c>
      <c r="B116">
        <v>115</v>
      </c>
      <c r="C116" s="1" t="s">
        <v>338</v>
      </c>
      <c r="D116" s="1" t="s">
        <v>339</v>
      </c>
      <c r="E116" s="1" t="s">
        <v>56</v>
      </c>
      <c r="F116" s="2">
        <v>605525610</v>
      </c>
    </row>
    <row r="117" spans="1:8" ht="15.75" thickBot="1">
      <c r="A117" s="1" t="s">
        <v>352</v>
      </c>
      <c r="B117">
        <v>116</v>
      </c>
      <c r="C117" s="1" t="s">
        <v>350</v>
      </c>
      <c r="D117" s="1" t="s">
        <v>351</v>
      </c>
      <c r="E117" s="1" t="s">
        <v>3</v>
      </c>
      <c r="F117" s="2">
        <v>677069300</v>
      </c>
      <c r="G117" s="13"/>
      <c r="H117" s="13"/>
    </row>
    <row r="118" spans="1:8" ht="15.75" thickBot="1">
      <c r="A118" s="1" t="s">
        <v>341</v>
      </c>
      <c r="B118" s="13">
        <v>117</v>
      </c>
      <c r="C118" s="1" t="s">
        <v>222</v>
      </c>
      <c r="D118" s="1" t="s">
        <v>340</v>
      </c>
      <c r="E118" s="1" t="s">
        <v>56</v>
      </c>
      <c r="F118" s="2">
        <v>649211724</v>
      </c>
      <c r="H118" s="13"/>
    </row>
    <row r="119" spans="1:8" ht="15.75" thickBot="1">
      <c r="A119" s="1" t="s">
        <v>344</v>
      </c>
      <c r="B119">
        <v>118</v>
      </c>
      <c r="C119" s="1" t="s">
        <v>342</v>
      </c>
      <c r="D119" s="1" t="s">
        <v>343</v>
      </c>
      <c r="E119" s="1" t="s">
        <v>28</v>
      </c>
      <c r="F119" s="2">
        <v>981521099</v>
      </c>
      <c r="G119" s="13"/>
      <c r="H119" s="13"/>
    </row>
    <row r="120" spans="1:8" ht="15.75" thickBot="1">
      <c r="A120" s="1" t="s">
        <v>346</v>
      </c>
      <c r="B120">
        <v>119</v>
      </c>
      <c r="C120" s="1" t="s">
        <v>29</v>
      </c>
      <c r="D120" s="1" t="s">
        <v>345</v>
      </c>
      <c r="E120" s="1" t="s">
        <v>28</v>
      </c>
      <c r="F120" s="2">
        <v>686120272</v>
      </c>
    </row>
    <row r="121" spans="1:8" ht="15.75" thickBot="1">
      <c r="A121" s="34" t="s">
        <v>349</v>
      </c>
      <c r="B121">
        <v>120</v>
      </c>
      <c r="C121" s="1" t="s">
        <v>347</v>
      </c>
      <c r="D121" s="1" t="s">
        <v>348</v>
      </c>
      <c r="E121" s="1" t="s">
        <v>3</v>
      </c>
      <c r="F121" s="2">
        <v>659017686</v>
      </c>
      <c r="G121" s="13"/>
      <c r="H121" s="13"/>
    </row>
    <row r="122" spans="1:8" ht="15.75" thickBot="1">
      <c r="A122" s="1" t="s">
        <v>355</v>
      </c>
      <c r="B122">
        <v>121</v>
      </c>
      <c r="C122" s="1" t="s">
        <v>353</v>
      </c>
      <c r="D122" s="1" t="s">
        <v>354</v>
      </c>
      <c r="E122" s="1" t="s">
        <v>3</v>
      </c>
      <c r="F122" s="2">
        <v>659038722</v>
      </c>
      <c r="G122" s="13"/>
      <c r="H122" s="13"/>
    </row>
    <row r="123" spans="1:8" ht="15.75" thickBot="1">
      <c r="A123" s="1" t="s">
        <v>358</v>
      </c>
      <c r="B123">
        <v>122</v>
      </c>
      <c r="C123" s="1" t="s">
        <v>356</v>
      </c>
      <c r="D123" s="1" t="s">
        <v>357</v>
      </c>
      <c r="E123" s="1" t="s">
        <v>3</v>
      </c>
      <c r="F123" s="1"/>
      <c r="G123" s="13"/>
      <c r="H123" s="13"/>
    </row>
    <row r="124" spans="1:8" ht="15.75" thickBot="1">
      <c r="A124" s="1" t="s">
        <v>361</v>
      </c>
      <c r="B124">
        <v>123</v>
      </c>
      <c r="C124" s="1" t="s">
        <v>359</v>
      </c>
      <c r="D124" s="1" t="s">
        <v>360</v>
      </c>
      <c r="E124" s="1" t="s">
        <v>3</v>
      </c>
      <c r="F124" s="2">
        <v>639488665</v>
      </c>
      <c r="G124" s="13"/>
      <c r="H124" s="13"/>
    </row>
    <row r="125" spans="1:8" ht="15.75" thickBot="1">
      <c r="A125" s="1" t="s">
        <v>363</v>
      </c>
      <c r="B125">
        <v>124</v>
      </c>
      <c r="C125" s="1" t="s">
        <v>362</v>
      </c>
      <c r="D125" s="1" t="s">
        <v>51</v>
      </c>
      <c r="E125" s="1" t="s">
        <v>3</v>
      </c>
      <c r="F125" s="2">
        <v>629673956</v>
      </c>
    </row>
    <row r="126" spans="1:8" ht="15.75" thickBot="1">
      <c r="A126" s="1" t="s">
        <v>366</v>
      </c>
      <c r="B126">
        <v>125</v>
      </c>
      <c r="C126" s="1" t="s">
        <v>364</v>
      </c>
      <c r="D126" s="1" t="s">
        <v>365</v>
      </c>
      <c r="E126" s="1" t="s">
        <v>28</v>
      </c>
      <c r="F126" s="2">
        <v>620992553</v>
      </c>
    </row>
    <row r="127" spans="1:8" ht="15.75" thickBot="1">
      <c r="A127" s="1" t="s">
        <v>369</v>
      </c>
      <c r="B127">
        <v>126</v>
      </c>
      <c r="C127" s="1" t="s">
        <v>367</v>
      </c>
      <c r="D127" s="1" t="s">
        <v>368</v>
      </c>
      <c r="E127" s="6" t="s">
        <v>28</v>
      </c>
      <c r="F127" s="1"/>
      <c r="G127" s="13"/>
      <c r="H127" s="13"/>
    </row>
    <row r="128" spans="1:8" ht="15.75" thickBot="1">
      <c r="A128" s="1" t="s">
        <v>372</v>
      </c>
      <c r="B128">
        <v>127</v>
      </c>
      <c r="C128" s="1" t="s">
        <v>370</v>
      </c>
      <c r="D128" s="1" t="s">
        <v>371</v>
      </c>
      <c r="E128" s="1" t="s">
        <v>3</v>
      </c>
      <c r="F128" s="2">
        <v>649856514</v>
      </c>
      <c r="G128" s="13"/>
      <c r="H128" s="13"/>
    </row>
    <row r="129" spans="1:8" ht="27" thickBot="1">
      <c r="A129" s="1" t="s">
        <v>375</v>
      </c>
      <c r="B129" s="13">
        <v>128</v>
      </c>
      <c r="C129" s="1" t="s">
        <v>373</v>
      </c>
      <c r="D129" s="1" t="s">
        <v>374</v>
      </c>
      <c r="E129" s="6" t="s">
        <v>28</v>
      </c>
      <c r="F129" s="1"/>
    </row>
    <row r="130" spans="1:8" ht="15.75" thickBot="1">
      <c r="A130" s="1" t="s">
        <v>378</v>
      </c>
      <c r="B130">
        <v>129</v>
      </c>
      <c r="C130" s="1" t="s">
        <v>376</v>
      </c>
      <c r="D130" s="1" t="s">
        <v>377</v>
      </c>
      <c r="E130" s="6" t="s">
        <v>28</v>
      </c>
      <c r="F130" s="1"/>
    </row>
    <row r="131" spans="1:8" ht="15.75" thickBot="1">
      <c r="A131" s="1" t="s">
        <v>381</v>
      </c>
      <c r="B131">
        <v>130</v>
      </c>
      <c r="C131" s="1" t="s">
        <v>379</v>
      </c>
      <c r="D131" s="1" t="s">
        <v>380</v>
      </c>
      <c r="E131" s="1" t="s">
        <v>56</v>
      </c>
      <c r="F131" s="2">
        <v>615242216</v>
      </c>
      <c r="G131" s="13"/>
      <c r="H131" s="13"/>
    </row>
    <row r="132" spans="1:8" ht="15.75" thickBot="1">
      <c r="A132" s="1" t="s">
        <v>383</v>
      </c>
      <c r="B132">
        <v>131</v>
      </c>
      <c r="C132" s="1" t="s">
        <v>63</v>
      </c>
      <c r="D132" s="1" t="s">
        <v>382</v>
      </c>
      <c r="E132" s="1" t="s">
        <v>56</v>
      </c>
      <c r="F132" s="2">
        <v>609058780</v>
      </c>
      <c r="G132" s="13"/>
      <c r="H132" s="13"/>
    </row>
    <row r="133" spans="1:8" ht="15.75" thickBot="1">
      <c r="A133" s="1" t="s">
        <v>385</v>
      </c>
      <c r="B133" s="13">
        <v>132</v>
      </c>
      <c r="C133" s="1" t="s">
        <v>261</v>
      </c>
      <c r="D133" s="1" t="s">
        <v>384</v>
      </c>
      <c r="E133" s="1" t="s">
        <v>56</v>
      </c>
      <c r="F133" s="2">
        <v>618152113</v>
      </c>
      <c r="G133" s="13"/>
      <c r="H133" s="13"/>
    </row>
    <row r="134" spans="1:8" ht="15.75" thickBot="1">
      <c r="A134" s="1" t="s">
        <v>388</v>
      </c>
      <c r="B134">
        <v>133</v>
      </c>
      <c r="C134" s="1" t="s">
        <v>386</v>
      </c>
      <c r="D134" s="1" t="s">
        <v>387</v>
      </c>
      <c r="E134" s="1" t="s">
        <v>56</v>
      </c>
      <c r="F134" s="2">
        <v>619523548</v>
      </c>
      <c r="G134" s="13"/>
      <c r="H134" s="13"/>
    </row>
    <row r="135" spans="1:8" ht="15.75" thickBot="1">
      <c r="A135" s="1" t="s">
        <v>390</v>
      </c>
      <c r="B135">
        <v>134</v>
      </c>
      <c r="C135" s="1" t="s">
        <v>44</v>
      </c>
      <c r="D135" s="1" t="s">
        <v>389</v>
      </c>
      <c r="E135" s="1" t="s">
        <v>56</v>
      </c>
      <c r="F135" s="2">
        <v>680820411</v>
      </c>
    </row>
    <row r="136" spans="1:8" ht="15.75" thickBot="1">
      <c r="A136" s="1" t="s">
        <v>393</v>
      </c>
      <c r="B136">
        <v>135</v>
      </c>
      <c r="C136" s="1" t="s">
        <v>391</v>
      </c>
      <c r="D136" s="1" t="s">
        <v>392</v>
      </c>
      <c r="E136" s="1" t="s">
        <v>3</v>
      </c>
      <c r="F136" s="2">
        <v>649264912</v>
      </c>
      <c r="G136" s="13"/>
      <c r="H136" s="13"/>
    </row>
    <row r="137" spans="1:8" ht="15.75" thickBot="1">
      <c r="A137" s="1" t="s">
        <v>396</v>
      </c>
      <c r="B137">
        <v>136</v>
      </c>
      <c r="C137" s="1" t="s">
        <v>394</v>
      </c>
      <c r="D137" s="1" t="s">
        <v>395</v>
      </c>
      <c r="E137" s="1" t="s">
        <v>3</v>
      </c>
      <c r="F137" s="2">
        <v>666148636</v>
      </c>
      <c r="G137" s="13"/>
      <c r="H137" s="13"/>
    </row>
    <row r="138" spans="1:8" ht="15.75" thickBot="1">
      <c r="A138" s="1" t="s">
        <v>398</v>
      </c>
      <c r="B138">
        <v>137</v>
      </c>
      <c r="C138" s="1" t="s">
        <v>47</v>
      </c>
      <c r="D138" s="1" t="s">
        <v>397</v>
      </c>
      <c r="E138" s="1" t="s">
        <v>56</v>
      </c>
      <c r="F138" s="1"/>
    </row>
    <row r="139" spans="1:8" ht="15.75" thickBot="1">
      <c r="A139" s="1" t="s">
        <v>400</v>
      </c>
      <c r="B139">
        <v>138</v>
      </c>
      <c r="C139" s="1" t="s">
        <v>0</v>
      </c>
      <c r="D139" s="1" t="s">
        <v>399</v>
      </c>
      <c r="E139" s="1" t="s">
        <v>3</v>
      </c>
      <c r="F139" s="2">
        <v>653904661</v>
      </c>
      <c r="G139" s="13"/>
      <c r="H139" s="13"/>
    </row>
    <row r="140" spans="1:8" ht="15.75" thickBot="1">
      <c r="A140" s="1" t="s">
        <v>401</v>
      </c>
      <c r="B140">
        <v>139</v>
      </c>
      <c r="C140" s="1" t="s">
        <v>359</v>
      </c>
      <c r="D140" s="1" t="s">
        <v>360</v>
      </c>
      <c r="E140" s="1" t="s">
        <v>3</v>
      </c>
      <c r="F140" s="2">
        <v>639488665</v>
      </c>
      <c r="G140" s="13"/>
      <c r="H140" s="13"/>
    </row>
    <row r="141" spans="1:8" ht="15.75" thickBot="1">
      <c r="A141" s="1" t="s">
        <v>393</v>
      </c>
      <c r="B141">
        <v>140</v>
      </c>
      <c r="C141" s="1" t="s">
        <v>391</v>
      </c>
      <c r="D141" s="1" t="s">
        <v>402</v>
      </c>
      <c r="E141" s="1" t="s">
        <v>3</v>
      </c>
      <c r="F141" s="2">
        <v>649264912</v>
      </c>
      <c r="G141" s="13"/>
      <c r="H141" s="13"/>
    </row>
    <row r="142" spans="1:8" ht="15.75" thickBot="1">
      <c r="A142" s="1" t="s">
        <v>405</v>
      </c>
      <c r="B142">
        <v>141</v>
      </c>
      <c r="C142" s="1" t="s">
        <v>403</v>
      </c>
      <c r="D142" s="1" t="s">
        <v>404</v>
      </c>
      <c r="E142" s="1" t="s">
        <v>3</v>
      </c>
      <c r="F142" s="2">
        <v>654955243</v>
      </c>
    </row>
    <row r="143" spans="1:8" ht="15.75" thickBot="1">
      <c r="A143" s="1" t="s">
        <v>408</v>
      </c>
      <c r="B143">
        <v>142</v>
      </c>
      <c r="C143" s="1" t="s">
        <v>406</v>
      </c>
      <c r="D143" s="1" t="s">
        <v>407</v>
      </c>
      <c r="E143" s="1" t="s">
        <v>28</v>
      </c>
      <c r="F143" s="2">
        <v>659443992</v>
      </c>
      <c r="G143" s="13"/>
      <c r="H143" s="13"/>
    </row>
    <row r="144" spans="1:8" ht="15.75" thickBot="1">
      <c r="A144" s="1" t="s">
        <v>411</v>
      </c>
      <c r="B144">
        <v>143</v>
      </c>
      <c r="C144" s="1" t="s">
        <v>409</v>
      </c>
      <c r="D144" s="1" t="s">
        <v>410</v>
      </c>
      <c r="E144" s="6" t="s">
        <v>28</v>
      </c>
      <c r="F144" s="1"/>
      <c r="G144" s="13"/>
      <c r="H144" s="13"/>
    </row>
    <row r="145" spans="1:8" ht="15.75" thickBot="1">
      <c r="A145" s="1" t="s">
        <v>383</v>
      </c>
      <c r="B145">
        <v>144</v>
      </c>
      <c r="C145" s="1" t="s">
        <v>63</v>
      </c>
      <c r="D145" s="1" t="s">
        <v>382</v>
      </c>
      <c r="E145" s="1" t="s">
        <v>56</v>
      </c>
      <c r="F145" s="2">
        <v>609058780</v>
      </c>
      <c r="G145" s="13"/>
      <c r="H145" s="13"/>
    </row>
    <row r="146" spans="1:8" ht="15.75" thickBot="1">
      <c r="A146" s="1" t="s">
        <v>414</v>
      </c>
      <c r="B146">
        <v>145</v>
      </c>
      <c r="C146" s="1" t="s">
        <v>412</v>
      </c>
      <c r="D146" s="1" t="s">
        <v>413</v>
      </c>
      <c r="E146" s="1" t="s">
        <v>3</v>
      </c>
      <c r="F146" s="6" t="s">
        <v>415</v>
      </c>
      <c r="G146" s="13"/>
      <c r="H146" s="13"/>
    </row>
    <row r="147" spans="1:8" ht="15.75" thickBot="1">
      <c r="A147" s="1" t="s">
        <v>417</v>
      </c>
      <c r="B147">
        <v>146</v>
      </c>
      <c r="C147" s="1" t="s">
        <v>0</v>
      </c>
      <c r="D147" s="1" t="s">
        <v>416</v>
      </c>
      <c r="E147" s="1" t="s">
        <v>56</v>
      </c>
      <c r="F147" s="1"/>
      <c r="G147" s="13"/>
      <c r="H147" s="13"/>
    </row>
    <row r="148" spans="1:8" ht="15.75" thickBot="1">
      <c r="A148" s="1" t="s">
        <v>419</v>
      </c>
      <c r="B148">
        <v>147</v>
      </c>
      <c r="C148" s="1" t="s">
        <v>394</v>
      </c>
      <c r="D148" s="1" t="s">
        <v>418</v>
      </c>
      <c r="E148" s="1" t="s">
        <v>56</v>
      </c>
      <c r="F148" s="2">
        <v>636074545</v>
      </c>
      <c r="G148" s="13"/>
      <c r="H148" s="13"/>
    </row>
    <row r="149" spans="1:8" ht="15.75" thickBot="1">
      <c r="A149" s="1" t="s">
        <v>422</v>
      </c>
      <c r="B149">
        <v>148</v>
      </c>
      <c r="C149" s="1" t="s">
        <v>420</v>
      </c>
      <c r="D149" s="1" t="s">
        <v>421</v>
      </c>
      <c r="E149" s="1" t="s">
        <v>28</v>
      </c>
      <c r="F149" s="2">
        <v>618816403</v>
      </c>
      <c r="G149" s="13"/>
      <c r="H149" s="13"/>
    </row>
    <row r="150" spans="1:8" ht="15.75" thickBot="1">
      <c r="A150" s="1" t="s">
        <v>369</v>
      </c>
      <c r="B150">
        <v>149</v>
      </c>
      <c r="C150" s="1" t="s">
        <v>367</v>
      </c>
      <c r="D150" s="1" t="s">
        <v>368</v>
      </c>
      <c r="E150" s="6" t="s">
        <v>28</v>
      </c>
      <c r="F150" s="1"/>
      <c r="G150" s="13"/>
      <c r="H150" s="13"/>
    </row>
    <row r="151" spans="1:8" ht="15.75" thickBot="1">
      <c r="A151" s="1" t="s">
        <v>424</v>
      </c>
      <c r="B151">
        <v>150</v>
      </c>
      <c r="C151" s="1" t="s">
        <v>7</v>
      </c>
      <c r="D151" s="1" t="s">
        <v>423</v>
      </c>
      <c r="E151" s="1" t="s">
        <v>3</v>
      </c>
      <c r="F151" s="2">
        <v>669450665</v>
      </c>
    </row>
    <row r="152" spans="1:8" ht="15.75" thickBot="1">
      <c r="A152" s="1" t="s">
        <v>425</v>
      </c>
      <c r="B152">
        <v>151</v>
      </c>
      <c r="C152" s="1" t="s">
        <v>7</v>
      </c>
      <c r="D152" s="1" t="s">
        <v>423</v>
      </c>
      <c r="E152" s="1" t="s">
        <v>3</v>
      </c>
      <c r="F152" s="2">
        <v>669450665</v>
      </c>
    </row>
    <row r="153" spans="1:8" ht="15.75" thickBot="1">
      <c r="A153" s="1" t="s">
        <v>428</v>
      </c>
      <c r="B153">
        <v>152</v>
      </c>
      <c r="C153" s="1" t="s">
        <v>426</v>
      </c>
      <c r="D153" s="1" t="s">
        <v>427</v>
      </c>
      <c r="E153" s="1" t="s">
        <v>3</v>
      </c>
      <c r="F153" s="2">
        <v>669786331</v>
      </c>
      <c r="G153" s="13"/>
      <c r="H153" s="13"/>
    </row>
    <row r="154" spans="1:8" ht="15.75" thickBot="1">
      <c r="A154" s="1" t="s">
        <v>431</v>
      </c>
      <c r="B154" s="13">
        <v>153</v>
      </c>
      <c r="C154" s="1" t="s">
        <v>429</v>
      </c>
      <c r="D154" s="1" t="s">
        <v>430</v>
      </c>
      <c r="E154" s="6" t="s">
        <v>28</v>
      </c>
      <c r="F154" s="1"/>
      <c r="G154" s="13"/>
      <c r="H154" s="13"/>
    </row>
    <row r="155" spans="1:8" ht="15.75" thickBot="1">
      <c r="A155" s="1" t="s">
        <v>434</v>
      </c>
      <c r="B155">
        <v>154</v>
      </c>
      <c r="C155" s="1" t="s">
        <v>432</v>
      </c>
      <c r="D155" s="1" t="s">
        <v>433</v>
      </c>
      <c r="E155" s="1" t="s">
        <v>3</v>
      </c>
      <c r="F155" s="2">
        <v>655467199</v>
      </c>
      <c r="G155" s="13"/>
      <c r="H155" s="13"/>
    </row>
    <row r="156" spans="1:8" ht="15.75" thickBot="1">
      <c r="A156" s="1" t="s">
        <v>436</v>
      </c>
      <c r="B156">
        <v>155</v>
      </c>
      <c r="C156" s="1" t="s">
        <v>142</v>
      </c>
      <c r="D156" s="1" t="s">
        <v>435</v>
      </c>
      <c r="E156" s="1" t="s">
        <v>56</v>
      </c>
      <c r="F156" s="2">
        <v>650935297</v>
      </c>
      <c r="G156" s="13"/>
      <c r="H156" s="13"/>
    </row>
    <row r="157" spans="1:8" ht="15.75" thickBot="1">
      <c r="A157" s="1" t="s">
        <v>438</v>
      </c>
      <c r="B157">
        <v>156</v>
      </c>
      <c r="C157" s="1" t="s">
        <v>362</v>
      </c>
      <c r="D157" s="1" t="s">
        <v>437</v>
      </c>
      <c r="E157" s="1" t="s">
        <v>28</v>
      </c>
      <c r="F157" s="2">
        <v>685622032</v>
      </c>
      <c r="G157" s="13"/>
      <c r="H157" s="13"/>
    </row>
    <row r="158" spans="1:8" ht="15.75" thickBot="1">
      <c r="A158" s="1" t="s">
        <v>441</v>
      </c>
      <c r="B158">
        <v>157</v>
      </c>
      <c r="C158" s="1" t="s">
        <v>439</v>
      </c>
      <c r="D158" s="1" t="s">
        <v>440</v>
      </c>
      <c r="E158" s="1" t="s">
        <v>56</v>
      </c>
      <c r="F158" s="2">
        <v>609338784</v>
      </c>
      <c r="G158" s="13"/>
      <c r="H158" s="13"/>
    </row>
    <row r="159" spans="1:8" ht="15.75" thickBot="1">
      <c r="A159" s="1" t="s">
        <v>358</v>
      </c>
      <c r="B159" s="13">
        <v>158</v>
      </c>
      <c r="C159" s="1" t="s">
        <v>356</v>
      </c>
      <c r="D159" s="1" t="s">
        <v>442</v>
      </c>
      <c r="E159" s="1" t="s">
        <v>3</v>
      </c>
      <c r="F159" s="1"/>
      <c r="G159" s="13"/>
      <c r="H159" s="13"/>
    </row>
    <row r="160" spans="1:8" ht="15.75" thickBot="1">
      <c r="A160" s="1" t="s">
        <v>444</v>
      </c>
      <c r="B160">
        <v>159</v>
      </c>
      <c r="C160" s="1" t="s">
        <v>0</v>
      </c>
      <c r="D160" s="1" t="s">
        <v>443</v>
      </c>
      <c r="E160" s="1" t="s">
        <v>3</v>
      </c>
      <c r="F160" s="2">
        <v>654121916</v>
      </c>
      <c r="G160" s="13"/>
      <c r="H160" s="13"/>
    </row>
    <row r="161" spans="1:8" ht="15.75" thickBot="1">
      <c r="A161" s="1" t="s">
        <v>408</v>
      </c>
      <c r="B161">
        <v>160</v>
      </c>
      <c r="C161" s="1" t="s">
        <v>406</v>
      </c>
      <c r="D161" s="1" t="s">
        <v>445</v>
      </c>
      <c r="E161" s="1" t="s">
        <v>28</v>
      </c>
      <c r="F161" s="2">
        <v>659443992</v>
      </c>
      <c r="G161" s="13"/>
      <c r="H161" s="13"/>
    </row>
    <row r="162" spans="1:8" ht="15.75" thickBot="1">
      <c r="A162" s="1" t="s">
        <v>160</v>
      </c>
      <c r="B162">
        <v>161</v>
      </c>
      <c r="C162" s="1" t="s">
        <v>446</v>
      </c>
      <c r="D162" s="1" t="s">
        <v>447</v>
      </c>
      <c r="E162" s="1" t="s">
        <v>3</v>
      </c>
      <c r="F162" s="1"/>
      <c r="G162" s="13"/>
      <c r="H162" s="13"/>
    </row>
    <row r="163" spans="1:8" ht="15.75" thickBot="1">
      <c r="A163" s="1" t="s">
        <v>448</v>
      </c>
      <c r="B163">
        <v>162</v>
      </c>
      <c r="C163" s="1" t="s">
        <v>362</v>
      </c>
      <c r="D163" s="1" t="s">
        <v>437</v>
      </c>
      <c r="E163" s="1" t="s">
        <v>28</v>
      </c>
      <c r="F163" s="2">
        <v>685622032</v>
      </c>
      <c r="G163" s="13"/>
      <c r="H163" s="13"/>
    </row>
    <row r="164" spans="1:8" ht="27" thickBot="1">
      <c r="A164" s="1" t="s">
        <v>451</v>
      </c>
      <c r="B164">
        <v>163</v>
      </c>
      <c r="C164" s="1" t="s">
        <v>449</v>
      </c>
      <c r="D164" s="1" t="s">
        <v>450</v>
      </c>
      <c r="E164" s="1" t="s">
        <v>3</v>
      </c>
      <c r="F164" s="2">
        <v>660285312</v>
      </c>
      <c r="G164" s="13"/>
      <c r="H164" s="13"/>
    </row>
    <row r="165" spans="1:8" ht="15.75" thickBot="1">
      <c r="A165" s="1" t="s">
        <v>454</v>
      </c>
      <c r="B165">
        <v>164</v>
      </c>
      <c r="C165" s="1" t="s">
        <v>452</v>
      </c>
      <c r="D165" s="1" t="s">
        <v>453</v>
      </c>
      <c r="E165" s="1" t="s">
        <v>3</v>
      </c>
      <c r="F165" s="2">
        <v>635430080</v>
      </c>
      <c r="H165" s="13"/>
    </row>
    <row r="166" spans="1:8" ht="15.75" thickBot="1">
      <c r="A166" s="1" t="s">
        <v>457</v>
      </c>
      <c r="B166">
        <v>165</v>
      </c>
      <c r="C166" s="1" t="s">
        <v>455</v>
      </c>
      <c r="D166" s="1" t="s">
        <v>456</v>
      </c>
      <c r="E166" s="1" t="s">
        <v>3</v>
      </c>
      <c r="F166" s="2">
        <v>699804231</v>
      </c>
      <c r="G166" s="13"/>
      <c r="H166" s="13"/>
    </row>
    <row r="167" spans="1:8" ht="15.75" thickBot="1">
      <c r="A167" s="1" t="s">
        <v>460</v>
      </c>
      <c r="B167">
        <v>166</v>
      </c>
      <c r="C167" s="1" t="s">
        <v>458</v>
      </c>
      <c r="D167" s="1" t="s">
        <v>459</v>
      </c>
      <c r="E167" s="1" t="s">
        <v>56</v>
      </c>
      <c r="F167" s="2">
        <v>655484343</v>
      </c>
      <c r="G167" s="13"/>
      <c r="H167" s="13"/>
    </row>
    <row r="168" spans="1:8" ht="15.75" thickBot="1">
      <c r="A168" s="1" t="s">
        <v>369</v>
      </c>
      <c r="B168">
        <v>167</v>
      </c>
      <c r="C168" s="1" t="s">
        <v>367</v>
      </c>
      <c r="D168" s="1" t="s">
        <v>368</v>
      </c>
      <c r="E168" s="6" t="s">
        <v>28</v>
      </c>
      <c r="F168" s="1"/>
      <c r="G168" s="13"/>
      <c r="H168" s="13"/>
    </row>
    <row r="169" spans="1:8" ht="15.75" thickBot="1">
      <c r="A169" s="1" t="s">
        <v>462</v>
      </c>
      <c r="B169">
        <v>168</v>
      </c>
      <c r="C169" s="1" t="s">
        <v>44</v>
      </c>
      <c r="D169" s="1" t="s">
        <v>461</v>
      </c>
      <c r="E169" s="1" t="s">
        <v>3</v>
      </c>
      <c r="F169" s="2">
        <v>659382620</v>
      </c>
      <c r="H169" s="13"/>
    </row>
    <row r="170" spans="1:8" ht="15.75" thickBot="1">
      <c r="A170" s="1" t="s">
        <v>465</v>
      </c>
      <c r="B170">
        <v>169</v>
      </c>
      <c r="C170" s="1" t="s">
        <v>463</v>
      </c>
      <c r="D170" s="1" t="s">
        <v>464</v>
      </c>
      <c r="E170" s="1" t="s">
        <v>3</v>
      </c>
      <c r="F170" s="2">
        <v>639113145</v>
      </c>
      <c r="G170" s="13"/>
      <c r="H170" s="13"/>
    </row>
    <row r="171" spans="1:8" ht="15.75" thickBot="1">
      <c r="A171" s="1" t="s">
        <v>400</v>
      </c>
      <c r="B171">
        <v>170</v>
      </c>
      <c r="C171" s="1" t="s">
        <v>466</v>
      </c>
      <c r="D171" s="1" t="s">
        <v>467</v>
      </c>
      <c r="E171" s="1" t="s">
        <v>3</v>
      </c>
      <c r="F171" s="2">
        <v>653904661</v>
      </c>
      <c r="G171" s="13"/>
      <c r="H171" s="13"/>
    </row>
    <row r="172" spans="1:8" ht="15.75" thickBot="1">
      <c r="A172" s="1" t="s">
        <v>470</v>
      </c>
      <c r="B172">
        <v>171</v>
      </c>
      <c r="C172" s="1" t="s">
        <v>468</v>
      </c>
      <c r="D172" s="1" t="s">
        <v>469</v>
      </c>
      <c r="E172" s="1" t="s">
        <v>56</v>
      </c>
      <c r="F172" s="2">
        <v>666049133</v>
      </c>
      <c r="H172" s="13"/>
    </row>
    <row r="173" spans="1:8" ht="15.75" thickBot="1">
      <c r="A173" s="1" t="s">
        <v>470</v>
      </c>
      <c r="B173">
        <v>172</v>
      </c>
      <c r="C173" s="1" t="s">
        <v>468</v>
      </c>
      <c r="D173" s="1" t="s">
        <v>469</v>
      </c>
      <c r="E173" s="1" t="s">
        <v>56</v>
      </c>
      <c r="F173" s="2">
        <v>666049133</v>
      </c>
      <c r="H173" s="13"/>
    </row>
    <row r="174" spans="1:8" ht="15.75" thickBot="1">
      <c r="A174" s="1" t="s">
        <v>473</v>
      </c>
      <c r="B174">
        <v>173</v>
      </c>
      <c r="C174" s="1" t="s">
        <v>471</v>
      </c>
      <c r="D174" s="1" t="s">
        <v>472</v>
      </c>
      <c r="E174" s="1" t="s">
        <v>3</v>
      </c>
      <c r="F174" s="1"/>
      <c r="G174" s="13"/>
      <c r="H174" s="13"/>
    </row>
    <row r="175" spans="1:8" ht="15.75" thickBot="1">
      <c r="A175" s="1" t="s">
        <v>476</v>
      </c>
      <c r="B175">
        <v>174</v>
      </c>
      <c r="C175" s="1" t="s">
        <v>474</v>
      </c>
      <c r="D175" s="1" t="s">
        <v>475</v>
      </c>
      <c r="E175" s="1" t="s">
        <v>3</v>
      </c>
      <c r="F175" s="2">
        <v>635779020</v>
      </c>
      <c r="G175" s="13"/>
      <c r="H175" s="13"/>
    </row>
    <row r="176" spans="1:8" ht="15.75" thickBot="1">
      <c r="A176" s="1" t="s">
        <v>479</v>
      </c>
      <c r="B176">
        <v>175</v>
      </c>
      <c r="C176" s="1" t="s">
        <v>477</v>
      </c>
      <c r="D176" s="1" t="s">
        <v>478</v>
      </c>
      <c r="E176" s="1" t="s">
        <v>3</v>
      </c>
      <c r="F176" s="1"/>
      <c r="G176" s="13"/>
      <c r="H176" s="13"/>
    </row>
    <row r="177" spans="1:9" ht="15.75" thickBot="1">
      <c r="A177" s="1" t="s">
        <v>482</v>
      </c>
      <c r="B177">
        <v>176</v>
      </c>
      <c r="C177" s="1" t="s">
        <v>480</v>
      </c>
      <c r="D177" s="1" t="s">
        <v>481</v>
      </c>
      <c r="E177" s="1" t="s">
        <v>3</v>
      </c>
      <c r="F177" s="6" t="s">
        <v>483</v>
      </c>
    </row>
    <row r="178" spans="1:9" ht="15.75" thickBot="1">
      <c r="A178" s="1" t="s">
        <v>485</v>
      </c>
      <c r="B178">
        <v>177</v>
      </c>
      <c r="C178" s="1" t="s">
        <v>66</v>
      </c>
      <c r="D178" s="1" t="s">
        <v>484</v>
      </c>
      <c r="E178" s="1" t="s">
        <v>56</v>
      </c>
      <c r="F178" s="2">
        <v>690954815</v>
      </c>
      <c r="G178" s="13"/>
      <c r="H178" s="13"/>
    </row>
    <row r="179" spans="1:9" ht="15.75" thickBot="1">
      <c r="A179" s="1" t="s">
        <v>487</v>
      </c>
      <c r="B179">
        <v>178</v>
      </c>
      <c r="C179" s="1" t="s">
        <v>19</v>
      </c>
      <c r="D179" s="1" t="s">
        <v>486</v>
      </c>
      <c r="E179" s="1" t="s">
        <v>3</v>
      </c>
      <c r="F179" s="2">
        <v>676506630</v>
      </c>
      <c r="G179" s="13"/>
      <c r="H179" s="13"/>
    </row>
    <row r="180" spans="1:9" ht="15.75" thickBot="1">
      <c r="A180" s="3" t="s">
        <v>490</v>
      </c>
      <c r="B180" s="13">
        <v>179</v>
      </c>
      <c r="C180" s="3" t="s">
        <v>488</v>
      </c>
      <c r="D180" s="3" t="s">
        <v>489</v>
      </c>
      <c r="E180" s="3" t="s">
        <v>28</v>
      </c>
      <c r="F180" s="12">
        <v>691507736</v>
      </c>
      <c r="G180" s="13"/>
      <c r="H180" s="13"/>
    </row>
    <row r="181" spans="1:9" ht="15.75" thickBot="1">
      <c r="A181" s="1" t="s">
        <v>492</v>
      </c>
      <c r="B181">
        <v>180</v>
      </c>
      <c r="C181" s="1" t="s">
        <v>47</v>
      </c>
      <c r="D181" s="1" t="s">
        <v>491</v>
      </c>
      <c r="E181" s="1" t="s">
        <v>3</v>
      </c>
      <c r="F181" s="1"/>
      <c r="G181" s="13"/>
      <c r="H181" s="50" t="s">
        <v>565</v>
      </c>
    </row>
    <row r="182" spans="1:9" ht="15.75" thickBot="1">
      <c r="A182" s="1" t="s">
        <v>495</v>
      </c>
      <c r="B182">
        <v>181</v>
      </c>
      <c r="C182" s="1" t="s">
        <v>493</v>
      </c>
      <c r="D182" s="1" t="s">
        <v>494</v>
      </c>
      <c r="E182" s="1" t="s">
        <v>3</v>
      </c>
      <c r="F182" s="2">
        <v>645899662</v>
      </c>
      <c r="G182" s="13"/>
      <c r="H182" s="13"/>
    </row>
    <row r="183" spans="1:9" ht="15.75" thickBot="1">
      <c r="A183" s="3" t="s">
        <v>496</v>
      </c>
      <c r="B183" s="13">
        <v>182</v>
      </c>
      <c r="C183" s="3" t="s">
        <v>488</v>
      </c>
      <c r="D183" s="3" t="s">
        <v>489</v>
      </c>
      <c r="E183" s="3" t="s">
        <v>28</v>
      </c>
      <c r="F183" s="12">
        <v>691507736</v>
      </c>
      <c r="G183" s="13"/>
      <c r="H183" s="13"/>
    </row>
    <row r="184" spans="1:9" ht="15.75" thickBot="1">
      <c r="A184" s="1" t="s">
        <v>499</v>
      </c>
      <c r="B184">
        <v>183</v>
      </c>
      <c r="C184" s="1" t="s">
        <v>497</v>
      </c>
      <c r="D184" s="1" t="s">
        <v>498</v>
      </c>
      <c r="E184" s="1" t="s">
        <v>3</v>
      </c>
      <c r="F184" s="2">
        <v>619523686</v>
      </c>
    </row>
    <row r="185" spans="1:9" ht="15.75" thickBot="1">
      <c r="A185" s="1" t="s">
        <v>502</v>
      </c>
      <c r="B185">
        <v>184</v>
      </c>
      <c r="C185" s="1" t="s">
        <v>500</v>
      </c>
      <c r="D185" s="1" t="s">
        <v>501</v>
      </c>
      <c r="E185" s="1" t="s">
        <v>3</v>
      </c>
      <c r="F185" s="2">
        <v>650321108</v>
      </c>
      <c r="G185" s="13"/>
      <c r="H185" s="13"/>
    </row>
    <row r="186" spans="1:9" ht="15.75" thickBot="1">
      <c r="A186" s="1" t="s">
        <v>504</v>
      </c>
      <c r="B186">
        <v>185</v>
      </c>
      <c r="C186" s="1" t="s">
        <v>100</v>
      </c>
      <c r="D186" s="1" t="s">
        <v>503</v>
      </c>
      <c r="E186" s="1" t="s">
        <v>3</v>
      </c>
      <c r="F186" s="2">
        <v>646426998</v>
      </c>
      <c r="G186" s="13"/>
      <c r="H186" s="13"/>
    </row>
    <row r="187" spans="1:9" ht="15.75" thickBot="1">
      <c r="A187" s="1" t="s">
        <v>507</v>
      </c>
      <c r="B187" s="13">
        <v>186</v>
      </c>
      <c r="C187" s="1" t="s">
        <v>505</v>
      </c>
      <c r="D187" s="1" t="s">
        <v>506</v>
      </c>
      <c r="E187" s="1" t="s">
        <v>3</v>
      </c>
      <c r="F187" s="2">
        <v>651165134</v>
      </c>
      <c r="H187" s="13"/>
    </row>
    <row r="188" spans="1:9" ht="15.75" thickBot="1">
      <c r="A188" s="1" t="s">
        <v>510</v>
      </c>
      <c r="B188">
        <v>187</v>
      </c>
      <c r="C188" s="1" t="s">
        <v>508</v>
      </c>
      <c r="D188" s="1" t="s">
        <v>509</v>
      </c>
      <c r="E188" s="1" t="s">
        <v>3</v>
      </c>
      <c r="F188" s="2">
        <v>686141017</v>
      </c>
      <c r="G188" s="13"/>
      <c r="H188" s="13"/>
    </row>
    <row r="189" spans="1:9" ht="15.75" thickBot="1">
      <c r="A189" s="1" t="s">
        <v>512</v>
      </c>
      <c r="B189">
        <v>188</v>
      </c>
      <c r="C189" s="1" t="s">
        <v>214</v>
      </c>
      <c r="D189" s="1" t="s">
        <v>511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>
      <c r="A190" s="1" t="s">
        <v>515</v>
      </c>
      <c r="B190">
        <v>189</v>
      </c>
      <c r="C190" s="1" t="s">
        <v>513</v>
      </c>
      <c r="D190" s="1" t="s">
        <v>514</v>
      </c>
      <c r="E190" s="1" t="s">
        <v>3</v>
      </c>
      <c r="F190" s="2">
        <v>630936339</v>
      </c>
      <c r="G190" s="13"/>
      <c r="H190" s="13"/>
    </row>
    <row r="191" spans="1:9" ht="15.75" thickBot="1">
      <c r="A191" s="1" t="s">
        <v>366</v>
      </c>
      <c r="B191">
        <v>190</v>
      </c>
      <c r="C191" s="1" t="s">
        <v>364</v>
      </c>
      <c r="D191" s="1" t="s">
        <v>365</v>
      </c>
      <c r="E191" s="1" t="s">
        <v>28</v>
      </c>
      <c r="F191" s="2">
        <v>683474245</v>
      </c>
      <c r="G191" s="13"/>
      <c r="H191" s="13"/>
    </row>
    <row r="192" spans="1:9" ht="15.75" thickBot="1">
      <c r="A192" s="1" t="s">
        <v>344</v>
      </c>
      <c r="B192">
        <v>191</v>
      </c>
      <c r="C192" s="1" t="s">
        <v>342</v>
      </c>
      <c r="D192" s="1" t="s">
        <v>343</v>
      </c>
      <c r="E192" s="6" t="s">
        <v>28</v>
      </c>
      <c r="F192" s="1"/>
      <c r="G192" s="13"/>
      <c r="H192" s="13"/>
    </row>
    <row r="193" spans="1:8" ht="15.75" thickBot="1">
      <c r="A193" s="1" t="s">
        <v>518</v>
      </c>
      <c r="B193" s="13">
        <v>192</v>
      </c>
      <c r="C193" s="1" t="s">
        <v>516</v>
      </c>
      <c r="D193" s="1" t="s">
        <v>517</v>
      </c>
      <c r="E193" s="1" t="s">
        <v>3</v>
      </c>
      <c r="F193" s="2">
        <v>629316158</v>
      </c>
      <c r="G193" s="13"/>
      <c r="H193" s="13"/>
    </row>
    <row r="194" spans="1:8" ht="15.75" thickBot="1">
      <c r="A194" s="1" t="s">
        <v>519</v>
      </c>
      <c r="B194">
        <v>193</v>
      </c>
      <c r="C194" s="1" t="s">
        <v>63</v>
      </c>
      <c r="D194" s="1" t="s">
        <v>382</v>
      </c>
      <c r="E194" s="1" t="s">
        <v>56</v>
      </c>
      <c r="F194" s="2">
        <v>625590010</v>
      </c>
      <c r="G194" s="13"/>
      <c r="H194" s="13"/>
    </row>
    <row r="195" spans="1:8" ht="15.75" thickBot="1">
      <c r="A195" s="1" t="s">
        <v>521</v>
      </c>
      <c r="B195">
        <v>194</v>
      </c>
      <c r="C195" s="1" t="s">
        <v>19</v>
      </c>
      <c r="D195" s="1" t="s">
        <v>520</v>
      </c>
      <c r="E195" s="1" t="s">
        <v>28</v>
      </c>
      <c r="F195" s="2">
        <v>639886986</v>
      </c>
    </row>
    <row r="196" spans="1:8" ht="15.75" thickBot="1">
      <c r="A196" s="1" t="s">
        <v>524</v>
      </c>
      <c r="B196">
        <v>195</v>
      </c>
      <c r="C196" s="1" t="s">
        <v>522</v>
      </c>
      <c r="D196" s="1" t="s">
        <v>523</v>
      </c>
      <c r="E196" s="1" t="s">
        <v>56</v>
      </c>
      <c r="F196" s="1"/>
      <c r="G196" s="13"/>
      <c r="H196" s="13"/>
    </row>
    <row r="197" spans="1:8" ht="15.75" thickBot="1">
      <c r="A197" s="1" t="s">
        <v>527</v>
      </c>
      <c r="B197">
        <v>196</v>
      </c>
      <c r="C197" s="1" t="s">
        <v>525</v>
      </c>
      <c r="D197" s="1" t="s">
        <v>526</v>
      </c>
      <c r="E197" s="1" t="s">
        <v>56</v>
      </c>
      <c r="F197" s="2">
        <v>606937440</v>
      </c>
      <c r="G197" s="13"/>
      <c r="H197" s="13"/>
    </row>
    <row r="198" spans="1:8" ht="15.75" thickBot="1">
      <c r="A198" s="1" t="s">
        <v>529</v>
      </c>
      <c r="B198">
        <v>197</v>
      </c>
      <c r="C198" s="1" t="s">
        <v>117</v>
      </c>
      <c r="D198" s="1" t="s">
        <v>528</v>
      </c>
      <c r="E198" s="1" t="s">
        <v>3</v>
      </c>
      <c r="F198" s="2">
        <v>678443660</v>
      </c>
      <c r="H198" s="1" t="s">
        <v>566</v>
      </c>
    </row>
    <row r="199" spans="1:8" ht="15.75" thickBot="1">
      <c r="A199" s="1" t="s">
        <v>530</v>
      </c>
      <c r="B199">
        <v>198</v>
      </c>
      <c r="C199" s="1" t="s">
        <v>117</v>
      </c>
      <c r="D199" s="1" t="s">
        <v>528</v>
      </c>
      <c r="E199" s="1" t="s">
        <v>3</v>
      </c>
      <c r="F199" s="2">
        <v>678443660</v>
      </c>
      <c r="H199" s="1" t="s">
        <v>566</v>
      </c>
    </row>
    <row r="200" spans="1:8" ht="15.75" thickBot="1">
      <c r="A200" s="1" t="s">
        <v>532</v>
      </c>
      <c r="B200">
        <v>199</v>
      </c>
      <c r="C200" s="1" t="s">
        <v>19</v>
      </c>
      <c r="D200" s="1" t="s">
        <v>531</v>
      </c>
      <c r="E200" s="1" t="s">
        <v>28</v>
      </c>
      <c r="F200" s="2">
        <v>639886986</v>
      </c>
      <c r="H200" s="1"/>
    </row>
    <row r="201" spans="1:8" ht="15.75" thickBot="1">
      <c r="A201" s="1" t="s">
        <v>535</v>
      </c>
      <c r="B201">
        <v>200</v>
      </c>
      <c r="C201" s="1" t="s">
        <v>533</v>
      </c>
      <c r="D201" s="1" t="s">
        <v>534</v>
      </c>
      <c r="E201" s="1" t="s">
        <v>28</v>
      </c>
      <c r="F201" s="2">
        <v>626505408</v>
      </c>
      <c r="G201" s="13"/>
      <c r="H201" s="1"/>
    </row>
    <row r="202" spans="1:8" ht="15.75" thickBot="1">
      <c r="A202" s="1" t="s">
        <v>538</v>
      </c>
      <c r="B202" s="13">
        <v>201</v>
      </c>
      <c r="C202" s="1" t="s">
        <v>536</v>
      </c>
      <c r="D202" s="1" t="s">
        <v>537</v>
      </c>
      <c r="E202" s="1" t="s">
        <v>28</v>
      </c>
      <c r="F202" s="2">
        <v>666015385</v>
      </c>
      <c r="H202" s="1"/>
    </row>
    <row r="203" spans="1:8" ht="15.75" thickBot="1">
      <c r="A203" s="1" t="s">
        <v>541</v>
      </c>
      <c r="B203">
        <v>202</v>
      </c>
      <c r="C203" s="1" t="s">
        <v>539</v>
      </c>
      <c r="D203" s="1" t="s">
        <v>540</v>
      </c>
      <c r="E203" s="1" t="s">
        <v>3</v>
      </c>
      <c r="F203" s="2">
        <v>697686178</v>
      </c>
      <c r="G203" s="13"/>
      <c r="H203" s="1"/>
    </row>
    <row r="204" spans="1:8" ht="15.75" thickBot="1">
      <c r="A204" s="1" t="s">
        <v>543</v>
      </c>
      <c r="B204">
        <v>203</v>
      </c>
      <c r="C204" s="1" t="s">
        <v>356</v>
      </c>
      <c r="D204" s="1" t="s">
        <v>542</v>
      </c>
      <c r="E204" s="1" t="s">
        <v>56</v>
      </c>
      <c r="F204" s="2">
        <v>699332063</v>
      </c>
      <c r="G204" s="13"/>
      <c r="H204" s="1"/>
    </row>
    <row r="205" spans="1:8" ht="15.75" thickBot="1">
      <c r="A205" s="1" t="s">
        <v>546</v>
      </c>
      <c r="B205">
        <v>204</v>
      </c>
      <c r="C205" s="1" t="s">
        <v>544</v>
      </c>
      <c r="D205" s="1" t="s">
        <v>545</v>
      </c>
      <c r="E205" s="1" t="s">
        <v>3</v>
      </c>
      <c r="F205" s="2">
        <v>655512563</v>
      </c>
      <c r="H205" s="1"/>
    </row>
    <row r="206" spans="1:8" ht="15.75" thickBot="1">
      <c r="A206" s="1" t="s">
        <v>549</v>
      </c>
      <c r="B206">
        <v>205</v>
      </c>
      <c r="C206" s="1" t="s">
        <v>547</v>
      </c>
      <c r="D206" s="1" t="s">
        <v>548</v>
      </c>
      <c r="E206" s="1" t="s">
        <v>3</v>
      </c>
      <c r="F206" s="2">
        <v>651614430</v>
      </c>
      <c r="G206" s="13"/>
      <c r="H206" s="1" t="s">
        <v>567</v>
      </c>
    </row>
    <row r="207" spans="1:8" ht="15.75" thickBot="1">
      <c r="A207" s="1" t="s">
        <v>550</v>
      </c>
      <c r="B207">
        <v>206</v>
      </c>
      <c r="C207" s="1" t="s">
        <v>63</v>
      </c>
      <c r="D207" s="1" t="s">
        <v>437</v>
      </c>
      <c r="E207" s="1" t="s">
        <v>3</v>
      </c>
      <c r="F207" s="1"/>
      <c r="G207" s="13"/>
      <c r="H207" s="13"/>
    </row>
    <row r="208" spans="1:8" ht="15.75" thickBot="1">
      <c r="A208" s="1" t="s">
        <v>553</v>
      </c>
      <c r="B208">
        <v>207</v>
      </c>
      <c r="C208" s="1" t="s">
        <v>551</v>
      </c>
      <c r="D208" s="1" t="s">
        <v>552</v>
      </c>
      <c r="E208" s="1" t="s">
        <v>28</v>
      </c>
      <c r="F208" s="2">
        <v>607158535</v>
      </c>
    </row>
    <row r="209" spans="1:8" ht="15.75" thickBot="1">
      <c r="A209" s="1" t="s">
        <v>554</v>
      </c>
      <c r="B209">
        <v>208</v>
      </c>
      <c r="C209" s="1" t="s">
        <v>362</v>
      </c>
      <c r="D209" s="1" t="s">
        <v>51</v>
      </c>
      <c r="E209" s="1" t="s">
        <v>3</v>
      </c>
      <c r="F209" s="2">
        <v>629673956</v>
      </c>
    </row>
    <row r="210" spans="1:8" ht="15.75" thickBot="1">
      <c r="A210" s="1" t="s">
        <v>556</v>
      </c>
      <c r="B210">
        <v>209</v>
      </c>
      <c r="C210" s="1" t="s">
        <v>458</v>
      </c>
      <c r="D210" s="1" t="s">
        <v>555</v>
      </c>
      <c r="E210" s="1" t="s">
        <v>3</v>
      </c>
      <c r="F210" s="2">
        <v>650569961</v>
      </c>
      <c r="H210" s="13"/>
    </row>
    <row r="211" spans="1:8" ht="15.75" thickBot="1">
      <c r="A211" s="1" t="s">
        <v>558</v>
      </c>
      <c r="B211">
        <v>210</v>
      </c>
      <c r="C211" s="1" t="s">
        <v>0</v>
      </c>
      <c r="D211" s="1" t="s">
        <v>557</v>
      </c>
      <c r="E211" s="1" t="s">
        <v>28</v>
      </c>
      <c r="F211" s="2">
        <v>652807382</v>
      </c>
      <c r="G211" s="13"/>
      <c r="H211" s="13"/>
    </row>
    <row r="212" spans="1:8" ht="15.75" thickBot="1">
      <c r="A212" s="1" t="s">
        <v>182</v>
      </c>
      <c r="B212">
        <v>211</v>
      </c>
      <c r="C212" s="1" t="s">
        <v>180</v>
      </c>
      <c r="D212" s="1" t="s">
        <v>559</v>
      </c>
      <c r="E212" s="1" t="s">
        <v>3</v>
      </c>
      <c r="F212" s="1"/>
    </row>
    <row r="213" spans="1:8" ht="15.75" thickBot="1">
      <c r="A213" s="1" t="s">
        <v>388</v>
      </c>
      <c r="B213">
        <v>212</v>
      </c>
      <c r="C213" s="1" t="s">
        <v>386</v>
      </c>
      <c r="D213" s="1" t="s">
        <v>387</v>
      </c>
      <c r="E213" s="1" t="s">
        <v>56</v>
      </c>
      <c r="F213" s="2">
        <v>619523548</v>
      </c>
      <c r="G213" s="13"/>
      <c r="H213" s="13"/>
    </row>
    <row r="214" spans="1:8" ht="15.75" thickBot="1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>
      <c r="A215" s="36" t="s">
        <v>560</v>
      </c>
      <c r="B215">
        <v>214</v>
      </c>
      <c r="C215" s="36" t="s">
        <v>100</v>
      </c>
      <c r="D215" s="36" t="s">
        <v>151</v>
      </c>
      <c r="E215" s="36" t="s">
        <v>56</v>
      </c>
      <c r="F215" s="37">
        <v>660667498</v>
      </c>
      <c r="G215" s="13"/>
      <c r="H215" s="13"/>
    </row>
    <row r="216" spans="1:8" ht="15.75" thickBot="1">
      <c r="A216" s="36" t="s">
        <v>561</v>
      </c>
      <c r="B216" s="13">
        <v>215</v>
      </c>
      <c r="C216" s="36" t="s">
        <v>261</v>
      </c>
      <c r="D216" s="36" t="s">
        <v>262</v>
      </c>
      <c r="E216" s="36" t="s">
        <v>3</v>
      </c>
      <c r="F216" s="37">
        <v>645991795</v>
      </c>
      <c r="G216" s="13"/>
      <c r="H216" s="13"/>
    </row>
    <row r="217" spans="1:8" ht="15.75" thickBot="1">
      <c r="A217" s="36" t="s">
        <v>562</v>
      </c>
      <c r="B217">
        <v>216</v>
      </c>
      <c r="C217" s="36" t="s">
        <v>66</v>
      </c>
      <c r="D217" s="36" t="s">
        <v>67</v>
      </c>
      <c r="E217" s="36" t="s">
        <v>3</v>
      </c>
      <c r="F217" s="36"/>
      <c r="G217" s="13"/>
      <c r="H217" s="13"/>
    </row>
    <row r="218" spans="1:8" ht="15.75" thickBot="1">
      <c r="A218" s="38" t="s">
        <v>563</v>
      </c>
      <c r="B218">
        <v>217</v>
      </c>
      <c r="C218" s="36" t="s">
        <v>44</v>
      </c>
      <c r="D218" s="36" t="s">
        <v>87</v>
      </c>
      <c r="E218" s="36" t="s">
        <v>28</v>
      </c>
      <c r="F218" s="37">
        <v>659783879</v>
      </c>
    </row>
    <row r="219" spans="1:8" ht="15.75" thickBot="1">
      <c r="A219" s="38" t="s">
        <v>564</v>
      </c>
      <c r="B219">
        <v>218</v>
      </c>
      <c r="C219" s="36" t="s">
        <v>16</v>
      </c>
      <c r="D219" s="36" t="s">
        <v>17</v>
      </c>
      <c r="E219" s="36" t="s">
        <v>3</v>
      </c>
      <c r="F219" s="37">
        <v>616662649</v>
      </c>
    </row>
    <row r="220" spans="1:8" ht="15.75" thickBot="1">
      <c r="A220" s="51" t="s">
        <v>568</v>
      </c>
      <c r="B220">
        <v>219</v>
      </c>
      <c r="C220" s="40" t="s">
        <v>57</v>
      </c>
      <c r="D220" s="40" t="s">
        <v>58</v>
      </c>
      <c r="E220" s="50" t="s">
        <v>56</v>
      </c>
      <c r="F220" s="13"/>
      <c r="G220" s="13"/>
      <c r="H220" s="13"/>
    </row>
    <row r="221" spans="1:8" ht="15.75" thickBot="1">
      <c r="A221" s="1" t="s">
        <v>572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>
      <c r="A222" s="41" t="s">
        <v>573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>
      <c r="A223" s="13" t="s">
        <v>574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>
      <c r="A224" s="49" t="s">
        <v>575</v>
      </c>
      <c r="B224" s="24">
        <v>19</v>
      </c>
      <c r="C224" s="25" t="s">
        <v>53</v>
      </c>
      <c r="D224" s="25" t="s">
        <v>54</v>
      </c>
      <c r="E224" s="25" t="s">
        <v>56</v>
      </c>
      <c r="F224" s="25"/>
      <c r="G224" s="13"/>
      <c r="H224" s="13"/>
    </row>
    <row r="225" spans="1:8" ht="15.75" thickBot="1">
      <c r="A225" s="1" t="s">
        <v>576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>
      <c r="A226" s="49" t="s">
        <v>577</v>
      </c>
      <c r="B226">
        <v>194</v>
      </c>
      <c r="C226" s="1" t="s">
        <v>19</v>
      </c>
      <c r="D226" s="1" t="s">
        <v>520</v>
      </c>
      <c r="E226" s="1" t="s">
        <v>28</v>
      </c>
      <c r="F226" s="2">
        <v>639886986</v>
      </c>
    </row>
    <row r="227" spans="1:8" ht="15.75" thickBot="1">
      <c r="A227" s="1" t="s">
        <v>579</v>
      </c>
      <c r="B227" s="2">
        <v>220</v>
      </c>
      <c r="C227" s="1" t="s">
        <v>261</v>
      </c>
      <c r="D227" s="1" t="s">
        <v>582</v>
      </c>
      <c r="E227" s="1" t="s">
        <v>28</v>
      </c>
      <c r="F227" s="2">
        <v>660667617</v>
      </c>
    </row>
    <row r="228" spans="1:8" ht="15.75" thickBot="1">
      <c r="A228" s="1" t="s">
        <v>422</v>
      </c>
      <c r="B228" s="2">
        <v>221</v>
      </c>
      <c r="C228" s="1" t="s">
        <v>420</v>
      </c>
      <c r="D228" s="1" t="s">
        <v>583</v>
      </c>
      <c r="E228" s="1" t="s">
        <v>28</v>
      </c>
      <c r="F228" s="2">
        <v>618816403</v>
      </c>
      <c r="G228" s="13"/>
      <c r="H228" s="13"/>
    </row>
    <row r="229" spans="1:8" ht="15.75" thickBot="1">
      <c r="A229" s="42" t="s">
        <v>580</v>
      </c>
      <c r="B229" s="2">
        <v>222</v>
      </c>
      <c r="C229" s="42" t="s">
        <v>584</v>
      </c>
      <c r="D229" s="42" t="s">
        <v>585</v>
      </c>
      <c r="E229" s="42" t="s">
        <v>56</v>
      </c>
      <c r="F229" s="43">
        <v>657091411</v>
      </c>
    </row>
    <row r="230" spans="1:8" ht="15.75" thickBot="1">
      <c r="A230" s="42" t="s">
        <v>577</v>
      </c>
      <c r="B230" s="2">
        <v>223</v>
      </c>
      <c r="C230" s="42" t="s">
        <v>403</v>
      </c>
      <c r="D230" s="42" t="s">
        <v>586</v>
      </c>
      <c r="E230" s="42" t="s">
        <v>56</v>
      </c>
      <c r="F230" s="43">
        <v>696877646</v>
      </c>
    </row>
    <row r="231" spans="1:8" ht="15.75" thickBot="1">
      <c r="A231" s="42" t="s">
        <v>578</v>
      </c>
      <c r="B231" s="2">
        <v>224</v>
      </c>
      <c r="C231" s="42" t="s">
        <v>587</v>
      </c>
      <c r="D231" s="42" t="s">
        <v>588</v>
      </c>
      <c r="E231" s="42" t="s">
        <v>28</v>
      </c>
      <c r="F231" s="43">
        <v>638201737</v>
      </c>
      <c r="G231" s="13"/>
      <c r="H231" s="13"/>
    </row>
    <row r="232" spans="1:8" ht="15.75" thickBot="1">
      <c r="A232" s="42" t="s">
        <v>581</v>
      </c>
      <c r="B232" s="2">
        <v>225</v>
      </c>
      <c r="C232" s="42" t="s">
        <v>44</v>
      </c>
      <c r="D232" s="42" t="s">
        <v>589</v>
      </c>
      <c r="E232" s="42" t="s">
        <v>28</v>
      </c>
      <c r="F232" s="44">
        <v>646125042</v>
      </c>
    </row>
    <row r="233" spans="1:8" ht="15.75" thickBot="1">
      <c r="A233" s="3" t="s">
        <v>578</v>
      </c>
      <c r="B233" s="1">
        <v>226</v>
      </c>
      <c r="C233" s="3" t="s">
        <v>587</v>
      </c>
      <c r="D233" s="3" t="s">
        <v>588</v>
      </c>
      <c r="E233" s="3" t="s">
        <v>28</v>
      </c>
      <c r="F233" s="12">
        <v>638201737</v>
      </c>
      <c r="G233" s="13"/>
      <c r="H233" s="13"/>
    </row>
    <row r="234" spans="1:8" ht="15.75" thickBot="1">
      <c r="A234" s="1" t="s">
        <v>590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>
      <c r="A235" s="51" t="s">
        <v>591</v>
      </c>
      <c r="B235">
        <v>136</v>
      </c>
      <c r="C235" s="1" t="s">
        <v>394</v>
      </c>
      <c r="D235" s="1" t="s">
        <v>395</v>
      </c>
      <c r="E235" s="1" t="s">
        <v>3</v>
      </c>
      <c r="F235" s="2">
        <v>666148636</v>
      </c>
      <c r="G235" s="13"/>
      <c r="H235" s="13"/>
    </row>
    <row r="236" spans="1:8" ht="15.75" thickBot="1">
      <c r="A236" s="50" t="s">
        <v>595</v>
      </c>
      <c r="B236">
        <v>146</v>
      </c>
      <c r="C236" s="1" t="s">
        <v>0</v>
      </c>
      <c r="D236" s="1" t="s">
        <v>416</v>
      </c>
      <c r="E236" s="1" t="s">
        <v>56</v>
      </c>
      <c r="F236" s="1"/>
      <c r="G236" s="13"/>
      <c r="H236" s="13"/>
    </row>
    <row r="237" spans="1:8" ht="15.75" thickBot="1">
      <c r="A237" s="50" t="s">
        <v>596</v>
      </c>
      <c r="B237">
        <v>196</v>
      </c>
      <c r="C237" s="1" t="s">
        <v>525</v>
      </c>
      <c r="D237" s="1" t="s">
        <v>526</v>
      </c>
      <c r="E237" s="1" t="s">
        <v>56</v>
      </c>
      <c r="F237" s="2">
        <v>606937440</v>
      </c>
      <c r="G237" s="13"/>
      <c r="H237" s="13"/>
    </row>
    <row r="238" spans="1:8" ht="15.75" thickBot="1">
      <c r="A238" s="34" t="s">
        <v>597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>
      <c r="A239" s="1" t="s">
        <v>601</v>
      </c>
      <c r="B239">
        <v>227</v>
      </c>
      <c r="C239" s="1" t="s">
        <v>599</v>
      </c>
      <c r="D239" s="1" t="s">
        <v>600</v>
      </c>
      <c r="E239" s="1" t="s">
        <v>3</v>
      </c>
      <c r="F239" s="2">
        <v>351</v>
      </c>
      <c r="H239" s="13"/>
    </row>
    <row r="240" spans="1:8" ht="15.75" thickBot="1">
      <c r="A240" s="51" t="s">
        <v>598</v>
      </c>
      <c r="B240" s="2">
        <v>221</v>
      </c>
      <c r="C240" s="1" t="s">
        <v>420</v>
      </c>
      <c r="D240" s="1" t="s">
        <v>583</v>
      </c>
      <c r="E240" s="1" t="s">
        <v>28</v>
      </c>
      <c r="F240" s="2">
        <v>618816403</v>
      </c>
      <c r="G240" s="13"/>
      <c r="H240" s="13"/>
    </row>
    <row r="241" spans="1:8" ht="15.75" thickBot="1">
      <c r="A241" s="34" t="s">
        <v>602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>
      <c r="A242" s="50" t="s">
        <v>603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>
      <c r="A243" s="34" t="s">
        <v>604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>
      <c r="A244" s="50" t="s">
        <v>605</v>
      </c>
      <c r="B244" s="4">
        <v>96</v>
      </c>
      <c r="C244" s="3" t="s">
        <v>282</v>
      </c>
      <c r="D244" s="3" t="s">
        <v>283</v>
      </c>
      <c r="E244" s="3" t="s">
        <v>28</v>
      </c>
      <c r="F244" s="12">
        <v>629347391</v>
      </c>
      <c r="G244" s="30"/>
      <c r="H244" s="3" t="s">
        <v>285</v>
      </c>
    </row>
    <row r="245" spans="1:8" ht="15.75" thickBot="1">
      <c r="A245" s="1" t="s">
        <v>606</v>
      </c>
      <c r="B245" s="2">
        <v>228</v>
      </c>
      <c r="C245" s="1" t="s">
        <v>608</v>
      </c>
      <c r="D245" s="1" t="s">
        <v>609</v>
      </c>
      <c r="E245" s="1" t="s">
        <v>28</v>
      </c>
      <c r="F245" s="2">
        <v>686558433</v>
      </c>
      <c r="G245" s="13"/>
      <c r="H245" s="13"/>
    </row>
    <row r="246" spans="1:8" ht="15.75" thickBot="1">
      <c r="A246" s="1" t="s">
        <v>607</v>
      </c>
      <c r="B246" s="2">
        <v>229</v>
      </c>
      <c r="C246" s="1" t="s">
        <v>610</v>
      </c>
      <c r="D246" s="1" t="s">
        <v>611</v>
      </c>
      <c r="E246" s="1" t="s">
        <v>3</v>
      </c>
      <c r="F246" s="2">
        <v>679150587</v>
      </c>
      <c r="G246" s="13"/>
      <c r="H246" s="13"/>
    </row>
    <row r="247" spans="1:8" ht="15.75" thickBot="1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>
      <c r="A248" s="34" t="s">
        <v>613</v>
      </c>
      <c r="B248">
        <v>139</v>
      </c>
      <c r="C248" s="1" t="s">
        <v>359</v>
      </c>
      <c r="D248" s="1" t="s">
        <v>360</v>
      </c>
      <c r="E248" s="1" t="s">
        <v>3</v>
      </c>
      <c r="F248" s="2">
        <v>639488665</v>
      </c>
      <c r="G248" s="13"/>
      <c r="H248" s="13"/>
    </row>
    <row r="249" spans="1:8" ht="15.75" thickBot="1">
      <c r="A249" s="1" t="s">
        <v>615</v>
      </c>
      <c r="B249" s="2">
        <v>231</v>
      </c>
      <c r="C249" s="1" t="s">
        <v>617</v>
      </c>
      <c r="D249" s="1" t="s">
        <v>618</v>
      </c>
      <c r="E249" s="1" t="s">
        <v>28</v>
      </c>
      <c r="F249" s="2">
        <v>615681971</v>
      </c>
    </row>
    <row r="250" spans="1:8" ht="15.75" thickBot="1">
      <c r="A250" s="1" t="s">
        <v>616</v>
      </c>
      <c r="B250" s="2">
        <v>232</v>
      </c>
      <c r="C250" s="1" t="s">
        <v>617</v>
      </c>
      <c r="D250" s="1" t="s">
        <v>618</v>
      </c>
      <c r="E250" s="1" t="s">
        <v>28</v>
      </c>
      <c r="F250" s="2">
        <v>615681971</v>
      </c>
    </row>
    <row r="251" spans="1:8" ht="15.75" thickBot="1">
      <c r="A251" s="1" t="s">
        <v>614</v>
      </c>
      <c r="B251" s="2">
        <v>233</v>
      </c>
      <c r="C251" s="1" t="s">
        <v>619</v>
      </c>
      <c r="D251" s="1" t="s">
        <v>620</v>
      </c>
      <c r="E251" s="1" t="s">
        <v>28</v>
      </c>
      <c r="F251" s="2">
        <v>650132308</v>
      </c>
      <c r="G251" s="13"/>
      <c r="H251" s="13"/>
    </row>
    <row r="252" spans="1:8" ht="15.75" thickBot="1">
      <c r="A252" s="51" t="s">
        <v>621</v>
      </c>
      <c r="C252" s="13" t="s">
        <v>622</v>
      </c>
      <c r="D252" s="13" t="s">
        <v>623</v>
      </c>
      <c r="E252" s="1" t="s">
        <v>28</v>
      </c>
      <c r="F252" s="52">
        <v>629908936</v>
      </c>
      <c r="G252" s="13"/>
      <c r="H252" s="13"/>
    </row>
    <row r="253" spans="1:8" ht="15.75" thickBot="1">
      <c r="A253" s="6" t="s">
        <v>624</v>
      </c>
      <c r="B253" s="2">
        <v>233</v>
      </c>
      <c r="C253" s="1" t="s">
        <v>619</v>
      </c>
      <c r="D253" s="1" t="s">
        <v>620</v>
      </c>
      <c r="E253" s="1" t="s">
        <v>28</v>
      </c>
      <c r="F253" s="2">
        <v>650132308</v>
      </c>
      <c r="G253" s="13"/>
      <c r="H253" s="13"/>
    </row>
    <row r="254" spans="1:8" ht="15.75" thickBot="1">
      <c r="A254" s="50" t="s">
        <v>625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>
      <c r="A255" s="1" t="s">
        <v>626</v>
      </c>
      <c r="B255" s="2">
        <v>224</v>
      </c>
      <c r="C255" s="42" t="s">
        <v>587</v>
      </c>
      <c r="D255" s="42" t="s">
        <v>588</v>
      </c>
      <c r="E255" s="42" t="s">
        <v>28</v>
      </c>
      <c r="F255" s="43">
        <v>638201737</v>
      </c>
      <c r="G255" s="13"/>
      <c r="H255" s="13"/>
    </row>
    <row r="256" spans="1:8" ht="15.75" thickBot="1">
      <c r="A256" s="53" t="s">
        <v>627</v>
      </c>
      <c r="C256" s="41" t="s">
        <v>0</v>
      </c>
      <c r="D256" s="41" t="s">
        <v>416</v>
      </c>
      <c r="E256" s="41" t="s">
        <v>56</v>
      </c>
      <c r="F256" s="41"/>
    </row>
    <row r="257" spans="1:8" ht="15.75" thickBot="1">
      <c r="A257" s="1" t="s">
        <v>629</v>
      </c>
      <c r="B257" s="2">
        <v>234</v>
      </c>
      <c r="C257" s="1" t="s">
        <v>100</v>
      </c>
      <c r="D257" s="1" t="s">
        <v>632</v>
      </c>
      <c r="E257" s="1" t="s">
        <v>28</v>
      </c>
      <c r="F257" s="2">
        <v>639177057</v>
      </c>
    </row>
    <row r="258" spans="1:8" ht="15.75" thickBot="1">
      <c r="A258" s="1" t="s">
        <v>630</v>
      </c>
      <c r="B258" s="2">
        <v>235</v>
      </c>
      <c r="C258" s="1" t="s">
        <v>633</v>
      </c>
      <c r="D258" s="1" t="s">
        <v>634</v>
      </c>
      <c r="E258" s="1" t="s">
        <v>3</v>
      </c>
      <c r="F258" s="2">
        <v>649465836</v>
      </c>
    </row>
    <row r="259" spans="1:8" ht="15.75" thickBot="1">
      <c r="A259" s="1" t="s">
        <v>631</v>
      </c>
      <c r="B259" s="2">
        <v>236</v>
      </c>
      <c r="C259" s="1" t="s">
        <v>635</v>
      </c>
      <c r="D259" s="1" t="s">
        <v>636</v>
      </c>
      <c r="E259" s="1" t="s">
        <v>56</v>
      </c>
      <c r="F259" s="1"/>
    </row>
    <row r="260" spans="1:8" ht="15.75" thickBot="1">
      <c r="A260" s="1" t="s">
        <v>628</v>
      </c>
      <c r="B260" s="2">
        <v>237</v>
      </c>
      <c r="C260" s="1" t="s">
        <v>66</v>
      </c>
      <c r="D260" s="1" t="s">
        <v>637</v>
      </c>
      <c r="E260" s="1" t="s">
        <v>28</v>
      </c>
      <c r="F260" s="2">
        <v>636431839</v>
      </c>
    </row>
    <row r="261" spans="1:8" ht="15.75" thickBot="1">
      <c r="A261" s="35" t="s">
        <v>638</v>
      </c>
      <c r="B261" s="4">
        <v>96</v>
      </c>
      <c r="C261" s="3" t="s">
        <v>282</v>
      </c>
      <c r="D261" s="3" t="s">
        <v>283</v>
      </c>
      <c r="E261" s="3" t="s">
        <v>28</v>
      </c>
      <c r="F261" s="12">
        <v>629347391</v>
      </c>
      <c r="G261" s="30"/>
      <c r="H261" s="3" t="s">
        <v>285</v>
      </c>
    </row>
    <row r="262" spans="1:8" ht="15.75" thickBot="1">
      <c r="A262" s="35" t="s">
        <v>639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ht="15.75" thickBot="1">
      <c r="A263" s="1" t="s">
        <v>607</v>
      </c>
      <c r="C263" s="1" t="s">
        <v>610</v>
      </c>
      <c r="D263" s="1" t="s">
        <v>611</v>
      </c>
      <c r="E263" s="1" t="s">
        <v>3</v>
      </c>
      <c r="F263" s="2">
        <v>679150587</v>
      </c>
    </row>
    <row r="264" spans="1:8" ht="15.75" thickBot="1">
      <c r="A264" s="1" t="s">
        <v>640</v>
      </c>
      <c r="C264" s="1" t="s">
        <v>57</v>
      </c>
      <c r="D264" s="1" t="s">
        <v>641</v>
      </c>
      <c r="E264" s="1" t="s">
        <v>28</v>
      </c>
      <c r="F264" s="2">
        <v>618292754</v>
      </c>
    </row>
    <row r="265" spans="1:8" ht="15.75" thickBot="1">
      <c r="A265" s="1" t="s">
        <v>644</v>
      </c>
      <c r="C265" s="1" t="s">
        <v>642</v>
      </c>
      <c r="D265" s="1" t="s">
        <v>643</v>
      </c>
      <c r="E265" s="1" t="s">
        <v>28</v>
      </c>
      <c r="F265" s="2">
        <v>650189561</v>
      </c>
    </row>
    <row r="266" spans="1:8" ht="15.75" thickBot="1">
      <c r="A266" s="1" t="s">
        <v>646</v>
      </c>
      <c r="C266" s="1" t="s">
        <v>47</v>
      </c>
      <c r="D266" s="1" t="s">
        <v>645</v>
      </c>
      <c r="E266" s="1" t="s">
        <v>3</v>
      </c>
      <c r="F266" s="2">
        <v>629863565</v>
      </c>
    </row>
    <row r="267" spans="1:8" ht="15.75" thickBot="1">
      <c r="A267" s="35" t="s">
        <v>647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>
      <c r="A268" s="35" t="s">
        <v>648</v>
      </c>
      <c r="C268" s="1" t="s">
        <v>649</v>
      </c>
      <c r="D268" s="1" t="s">
        <v>650</v>
      </c>
      <c r="E268" s="1" t="s">
        <v>56</v>
      </c>
      <c r="F268" s="2">
        <v>608014652</v>
      </c>
    </row>
    <row r="269" spans="1:8" ht="15.75" thickBot="1">
      <c r="A269" s="1" t="s">
        <v>651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>
      <c r="A270" s="35" t="s">
        <v>652</v>
      </c>
      <c r="B270" s="13">
        <v>88</v>
      </c>
      <c r="C270" s="1" t="s">
        <v>234</v>
      </c>
      <c r="D270" s="1" t="s">
        <v>235</v>
      </c>
      <c r="E270" s="1" t="s">
        <v>612</v>
      </c>
      <c r="F270" s="2">
        <v>620486181</v>
      </c>
    </row>
    <row r="271" spans="1:8" ht="15.75" thickBot="1">
      <c r="A271" s="1" t="s">
        <v>654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>
      <c r="A272" s="35" t="s">
        <v>655</v>
      </c>
      <c r="B272">
        <v>154</v>
      </c>
      <c r="C272" s="1" t="s">
        <v>432</v>
      </c>
      <c r="D272" s="1" t="s">
        <v>433</v>
      </c>
      <c r="E272" s="1" t="s">
        <v>3</v>
      </c>
      <c r="F272" s="2">
        <v>655467199</v>
      </c>
      <c r="G272" s="13"/>
      <c r="H272" s="13"/>
    </row>
    <row r="273" spans="1:8" ht="15.75" thickBot="1">
      <c r="A273" s="1" t="s">
        <v>656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>
      <c r="A274" s="35" t="s">
        <v>657</v>
      </c>
      <c r="B274">
        <v>243</v>
      </c>
      <c r="C274" s="1" t="s">
        <v>658</v>
      </c>
      <c r="D274" s="1" t="s">
        <v>659</v>
      </c>
      <c r="E274" s="1" t="s">
        <v>28</v>
      </c>
      <c r="F274" s="2">
        <v>633092868</v>
      </c>
    </row>
    <row r="275" spans="1:8" ht="15.75" thickBot="1">
      <c r="A275" s="35" t="s">
        <v>660</v>
      </c>
      <c r="C275" s="1" t="s">
        <v>661</v>
      </c>
      <c r="D275" s="1" t="s">
        <v>662</v>
      </c>
      <c r="E275" s="1" t="s">
        <v>28</v>
      </c>
      <c r="F275" s="2">
        <v>696208860</v>
      </c>
    </row>
    <row r="276" spans="1:8" ht="15.75" thickBot="1">
      <c r="A276" s="35" t="s">
        <v>664</v>
      </c>
      <c r="C276" s="1" t="s">
        <v>19</v>
      </c>
      <c r="D276" s="1" t="s">
        <v>665</v>
      </c>
      <c r="E276" s="35" t="s">
        <v>3</v>
      </c>
    </row>
    <row r="277" spans="1:8" ht="27" thickBot="1">
      <c r="A277" s="35" t="s">
        <v>666</v>
      </c>
      <c r="C277" s="1" t="s">
        <v>667</v>
      </c>
      <c r="D277" s="1" t="s">
        <v>668</v>
      </c>
      <c r="E277" s="1" t="s">
        <v>28</v>
      </c>
      <c r="F277" s="2">
        <v>620787237</v>
      </c>
    </row>
    <row r="278" spans="1:8" ht="15.75" thickBot="1">
      <c r="A278" s="35" t="s">
        <v>671</v>
      </c>
      <c r="C278" s="1" t="s">
        <v>672</v>
      </c>
      <c r="D278" s="1" t="s">
        <v>673</v>
      </c>
      <c r="E278" s="35" t="s">
        <v>3</v>
      </c>
    </row>
    <row r="279" spans="1:8" ht="15.75" thickBot="1">
      <c r="A279" s="35" t="s">
        <v>674</v>
      </c>
      <c r="C279" s="1" t="s">
        <v>675</v>
      </c>
      <c r="D279" s="1" t="s">
        <v>676</v>
      </c>
      <c r="E279" s="1" t="s">
        <v>28</v>
      </c>
      <c r="F279" s="2">
        <v>678364729</v>
      </c>
    </row>
    <row r="280" spans="1:8" ht="15.75" thickBot="1">
      <c r="A280" s="35" t="s">
        <v>679</v>
      </c>
      <c r="C280" s="1" t="s">
        <v>47</v>
      </c>
      <c r="D280" s="1" t="s">
        <v>645</v>
      </c>
      <c r="E280" s="1" t="s">
        <v>3</v>
      </c>
      <c r="F280" s="2">
        <v>629863565</v>
      </c>
    </row>
    <row r="281" spans="1:8" ht="15.75" thickBot="1">
      <c r="A281" s="1" t="s">
        <v>678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>
      <c r="A282" s="1" t="s">
        <v>687</v>
      </c>
      <c r="B282">
        <v>205</v>
      </c>
      <c r="C282" s="1" t="s">
        <v>547</v>
      </c>
      <c r="D282" s="1" t="s">
        <v>548</v>
      </c>
      <c r="E282" s="1" t="s">
        <v>3</v>
      </c>
      <c r="F282" s="2">
        <v>651614430</v>
      </c>
    </row>
    <row r="283" spans="1:8" ht="15.75" thickBot="1">
      <c r="A283" s="1" t="s">
        <v>688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>
      <c r="A284" s="1" t="s">
        <v>689</v>
      </c>
      <c r="B284">
        <v>256</v>
      </c>
      <c r="C284" s="1" t="s">
        <v>16</v>
      </c>
      <c r="D284" s="1" t="s">
        <v>691</v>
      </c>
      <c r="E284" s="1" t="s">
        <v>56</v>
      </c>
      <c r="F284" s="2">
        <v>646030648</v>
      </c>
    </row>
    <row r="285" spans="1:8" ht="15.75" thickBot="1">
      <c r="A285" s="1" t="s">
        <v>690</v>
      </c>
      <c r="B285">
        <v>256</v>
      </c>
      <c r="C285" s="1" t="s">
        <v>692</v>
      </c>
      <c r="D285" s="1" t="s">
        <v>693</v>
      </c>
      <c r="E285" s="1" t="s">
        <v>56</v>
      </c>
      <c r="F285" s="2">
        <v>646030648</v>
      </c>
    </row>
    <row r="286" spans="1:8" ht="15.75" thickBot="1">
      <c r="A286" s="6" t="s">
        <v>695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>
      <c r="A287" s="35" t="s">
        <v>690</v>
      </c>
      <c r="B287">
        <v>257</v>
      </c>
      <c r="C287" s="25" t="s">
        <v>692</v>
      </c>
      <c r="D287" s="25" t="s">
        <v>693</v>
      </c>
      <c r="E287" s="25" t="s">
        <v>56</v>
      </c>
      <c r="F287" s="54">
        <v>646030648</v>
      </c>
    </row>
    <row r="288" spans="1:8" ht="15.75" thickBot="1">
      <c r="A288" s="1" t="s">
        <v>694</v>
      </c>
      <c r="B288">
        <v>257</v>
      </c>
      <c r="C288" s="1" t="s">
        <v>696</v>
      </c>
      <c r="D288" s="1" t="s">
        <v>697</v>
      </c>
      <c r="E288" s="1" t="s">
        <v>3</v>
      </c>
      <c r="F288" s="2">
        <v>605781926</v>
      </c>
    </row>
    <row r="289" spans="1:6" ht="15.75" thickBot="1">
      <c r="A289" s="55" t="s">
        <v>698</v>
      </c>
      <c r="C289" s="1" t="s">
        <v>699</v>
      </c>
      <c r="D289" s="1" t="s">
        <v>700</v>
      </c>
      <c r="E289" s="1" t="s">
        <v>28</v>
      </c>
      <c r="F289" s="2">
        <v>628212673</v>
      </c>
    </row>
    <row r="290" spans="1:6" ht="15.75" thickBot="1">
      <c r="A290" s="1" t="s">
        <v>701</v>
      </c>
      <c r="B290">
        <v>101</v>
      </c>
      <c r="C290" s="1" t="s">
        <v>0</v>
      </c>
      <c r="D290" s="1" t="s">
        <v>297</v>
      </c>
      <c r="E290" s="1" t="s">
        <v>56</v>
      </c>
      <c r="F290" s="2">
        <v>981522447</v>
      </c>
    </row>
    <row r="291" spans="1:6" ht="15.75" thickBot="1">
      <c r="A291" s="1" t="s">
        <v>707</v>
      </c>
      <c r="B291">
        <v>38</v>
      </c>
      <c r="C291" s="1" t="s">
        <v>106</v>
      </c>
      <c r="D291" s="1" t="s">
        <v>107</v>
      </c>
      <c r="E291" s="1" t="s">
        <v>28</v>
      </c>
      <c r="F291" s="1"/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</hyperlinks>
  <pageMargins left="0.7" right="0.7" top="0.75" bottom="0.75" header="0.3" footer="0.3"/>
  <pageSetup paperSize="9" orientation="portrait" r:id="rId1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dimension ref="B1:Y31"/>
  <sheetViews>
    <sheetView topLeftCell="A10" zoomScale="60" zoomScaleNormal="60" workbookViewId="0">
      <selection activeCell="G1" sqref="G1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/>
    <row r="2" spans="2:25">
      <c r="B2" s="31" t="e">
        <f>ETIQUETA3!AE2</f>
        <v>#N/A</v>
      </c>
      <c r="G2" s="31" t="e">
        <f>ETIQUETA3!AF2</f>
        <v>#N/A</v>
      </c>
    </row>
    <row r="3" spans="2:25">
      <c r="B3" s="31" t="e">
        <f>ETIQUETA3!AE3</f>
        <v>#N/A</v>
      </c>
      <c r="G3" s="31" t="e">
        <f>ETIQUETA3!AF3</f>
        <v>#N/A</v>
      </c>
    </row>
    <row r="4" spans="2:25">
      <c r="K4" s="31"/>
      <c r="Q4" s="31"/>
      <c r="R4" s="31"/>
      <c r="S4" s="31"/>
      <c r="T4" s="31"/>
      <c r="U4" s="31"/>
      <c r="V4" s="31"/>
      <c r="W4" s="31"/>
      <c r="X4" s="31"/>
    </row>
    <row r="5" spans="2:25">
      <c r="K5" s="31"/>
      <c r="Q5" s="31"/>
      <c r="R5" s="31"/>
      <c r="S5" s="31"/>
      <c r="T5" s="31"/>
      <c r="U5" s="31"/>
      <c r="V5" s="31"/>
      <c r="W5" s="31"/>
      <c r="X5" s="31"/>
    </row>
    <row r="6" spans="2:25" ht="60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/>
    <row r="8" spans="2:25">
      <c r="B8" s="31" t="e">
        <f>ETIQUETA3!AG2</f>
        <v>#N/A</v>
      </c>
      <c r="G8" s="31" t="e">
        <f>ETIQUETA3!AH2</f>
        <v>#N/A</v>
      </c>
    </row>
    <row r="9" spans="2:25">
      <c r="B9" s="31" t="e">
        <f>ETIQUETA3!AG3</f>
        <v>#N/A</v>
      </c>
      <c r="G9" s="31" t="e">
        <f>ETIQUETA3!AH3</f>
        <v>#N/A</v>
      </c>
    </row>
    <row r="12" spans="2:25" ht="60">
      <c r="B12" s="32" t="e">
        <f>ETIQUETA3!AG4</f>
        <v>#N/A</v>
      </c>
      <c r="G12" s="32" t="e">
        <f>ETIQUETA3!AH4</f>
        <v>#N/A</v>
      </c>
    </row>
    <row r="13" spans="2:25" ht="80.099999999999994" customHeight="1"/>
    <row r="14" spans="2:25">
      <c r="B14" s="31" t="e">
        <f>ETIQUETA3!AI2</f>
        <v>#N/A</v>
      </c>
      <c r="G14" s="31" t="e">
        <f>ETIQUETA3!AJ2</f>
        <v>#N/A</v>
      </c>
    </row>
    <row r="15" spans="2:25">
      <c r="B15" s="31" t="e">
        <f>ETIQUETA3!AI3</f>
        <v>#N/A</v>
      </c>
      <c r="G15" s="31" t="e">
        <f>ETIQUETA3!AJ3</f>
        <v>#N/A</v>
      </c>
    </row>
    <row r="18" spans="2:7" ht="60">
      <c r="B18" s="32" t="e">
        <f>ETIQUETA3!AI4</f>
        <v>#N/A</v>
      </c>
      <c r="G18" s="32" t="e">
        <f>ETIQUETA3!AJ4</f>
        <v>#N/A</v>
      </c>
    </row>
    <row r="19" spans="2:7" ht="80.099999999999994" customHeight="1"/>
    <row r="20" spans="2:7">
      <c r="B20" s="31">
        <f>ETIQUETA3!AE20</f>
        <v>0</v>
      </c>
      <c r="G20" s="31">
        <f>ETIQUETA3!AJ20</f>
        <v>0</v>
      </c>
    </row>
    <row r="21" spans="2:7">
      <c r="B21" s="31">
        <f>ETIQUETA3!AE21</f>
        <v>0</v>
      </c>
      <c r="G21" s="31">
        <f>ETIQUETA3!AJ21</f>
        <v>0</v>
      </c>
    </row>
    <row r="24" spans="2:7" ht="60">
      <c r="B24" s="32">
        <f>ETIQUETA3!AE22</f>
        <v>0</v>
      </c>
      <c r="G24" s="32">
        <f>ETIQUETA3!AJ22</f>
        <v>0</v>
      </c>
    </row>
    <row r="25" spans="2:7" ht="80.099999999999994" customHeight="1"/>
    <row r="26" spans="2:7">
      <c r="B26" s="31">
        <f>ETIQUETA3!AE26</f>
        <v>0</v>
      </c>
      <c r="G26" s="31">
        <f>ETIQUETA3!AJ26</f>
        <v>0</v>
      </c>
    </row>
    <row r="27" spans="2:7">
      <c r="B27" s="31">
        <f>ETIQUETA3!AE27</f>
        <v>0</v>
      </c>
      <c r="G27" s="31">
        <f>ETIQUETA3!AJ27</f>
        <v>0</v>
      </c>
    </row>
    <row r="30" spans="2:7" ht="60">
      <c r="B30" s="32">
        <f>ETIQUETA3!AE28</f>
        <v>0</v>
      </c>
      <c r="G30" s="32">
        <f>ETIQUETA3!AJ28</f>
        <v>0</v>
      </c>
    </row>
    <row r="31" spans="2:7" ht="80.099999999999994" customHeight="1"/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/>
    <row r="2" spans="2:20">
      <c r="B2" s="31" t="str">
        <f>ETIQUETA3!A2</f>
        <v>89    comedor Rocha</v>
      </c>
      <c r="G2" s="31" t="str">
        <f>ETIQUETA3!B2</f>
        <v>126    comedor Comercial</v>
      </c>
    </row>
    <row r="3" spans="2:20">
      <c r="B3" s="31" t="str">
        <f>ETIQUETA3!A3</f>
        <v>SALVADOR ROS MARIN</v>
      </c>
      <c r="G3" s="31" t="str">
        <f>ETIQUETA3!B3</f>
        <v>Benjamín Mariño Añón</v>
      </c>
    </row>
    <row r="6" spans="2:20" ht="60" customHeight="1">
      <c r="B6" s="32" t="str">
        <f>ETIQUETA3!A4</f>
        <v>R</v>
      </c>
      <c r="G6" s="32" t="str">
        <f>ETIQUETA3!B4</f>
        <v>C</v>
      </c>
    </row>
    <row r="7" spans="2:20" ht="84.95" customHeight="1"/>
    <row r="8" spans="2:20">
      <c r="B8" s="31" t="str">
        <f>ETIQUETA3!C2</f>
        <v>237    comedor Comercial</v>
      </c>
      <c r="G8" s="31" t="str">
        <f>ETIQUETA3!D2</f>
        <v>86    comedor Rocha</v>
      </c>
    </row>
    <row r="9" spans="2:20">
      <c r="B9" s="31" t="str">
        <f>ETIQUETA3!C3</f>
        <v>Pablo Arufe Lires</v>
      </c>
      <c r="G9" s="31" t="str">
        <f>ETIQUETA3!D3</f>
        <v>ANGEL TRILLO BLANCO</v>
      </c>
    </row>
    <row r="10" spans="2:20">
      <c r="M10" s="31"/>
      <c r="N10" s="31"/>
      <c r="O10" s="31"/>
      <c r="P10" s="31"/>
      <c r="Q10" s="31"/>
      <c r="R10" s="31"/>
      <c r="S10" s="31"/>
      <c r="T10" s="31"/>
    </row>
    <row r="12" spans="2:20" ht="60" customHeight="1">
      <c r="B12" s="32" t="str">
        <f>ETIQUETA3!C4</f>
        <v>C</v>
      </c>
      <c r="G12" s="32" t="str">
        <f>ETIQUETA3!D4</f>
        <v>R</v>
      </c>
    </row>
    <row r="13" spans="2:20" ht="84.95" customHeight="1"/>
    <row r="14" spans="2:20">
      <c r="B14" s="31" t="str">
        <f>ETIQUETA3!E2</f>
        <v>0    comedor I+D+i</v>
      </c>
      <c r="G14" s="31" t="str">
        <f>ETIQUETA3!F2</f>
        <v>148    comedor Comercial</v>
      </c>
    </row>
    <row r="15" spans="2:20">
      <c r="B15" s="31" t="str">
        <f>ETIQUETA3!E3</f>
        <v>Jorge Montero Gabarro</v>
      </c>
      <c r="G15" s="31" t="str">
        <f>ETIQUETA3!F3</f>
        <v>Alberto Lopez Penide</v>
      </c>
    </row>
    <row r="18" spans="2:14" ht="60" customHeight="1">
      <c r="B18" s="32" t="str">
        <f>ETIQUETA3!E4</f>
        <v>I</v>
      </c>
      <c r="G18" s="32" t="str">
        <f>ETIQUETA3!F4</f>
        <v>C</v>
      </c>
    </row>
    <row r="19" spans="2:14" ht="84.95" customHeight="1"/>
    <row r="20" spans="2:14">
      <c r="B20" s="31" t="str">
        <f>ETIQUETA3!G2</f>
        <v>137    comedor Rocha</v>
      </c>
      <c r="G20" s="31" t="str">
        <f>ETIQUETA3!H2</f>
        <v>14    comedor I+D+i</v>
      </c>
    </row>
    <row r="21" spans="2:14">
      <c r="B21" s="31" t="str">
        <f>ETIQUETA3!G3</f>
        <v>Manuel Pérez Andrade</v>
      </c>
      <c r="G21" s="31" t="str">
        <f>ETIQUETA3!H3</f>
        <v>Enrique Romay Castiñeira</v>
      </c>
    </row>
    <row r="24" spans="2:14" ht="60" customHeight="1">
      <c r="B24" s="32" t="str">
        <f>ETIQUETA3!G4</f>
        <v>R</v>
      </c>
      <c r="G24" s="32" t="str">
        <f>ETIQUETA3!H4</f>
        <v>I</v>
      </c>
    </row>
    <row r="25" spans="2:14" ht="84.95" customHeight="1"/>
    <row r="26" spans="2:14">
      <c r="B26" s="31" t="str">
        <f>ETIQUETA3!I2</f>
        <v>257    comedor I+D+i</v>
      </c>
      <c r="G26" s="31" t="str">
        <f>ETIQUETA3!J2</f>
        <v>107    comedor Comercial</v>
      </c>
      <c r="M26" s="31"/>
      <c r="N26" s="31"/>
    </row>
    <row r="27" spans="2:14">
      <c r="B27" s="31" t="str">
        <f>ETIQUETA3!I3</f>
        <v>MIGUEL ANGEL GARCIA RODRIGUEZ</v>
      </c>
      <c r="G27" s="31" t="str">
        <f>ETIQUETA3!J3</f>
        <v>Jose Penado Abilleira</v>
      </c>
      <c r="M27" s="31"/>
      <c r="N27" s="31"/>
    </row>
    <row r="28" spans="2:14">
      <c r="M28" s="31"/>
      <c r="N28" s="31"/>
    </row>
    <row r="30" spans="2:14" ht="60" customHeight="1">
      <c r="B30" s="32" t="str">
        <f>ETIQUETA3!I4</f>
        <v>I</v>
      </c>
      <c r="G30" s="32" t="str">
        <f>ETIQUETA3!J4</f>
        <v>C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/>
    <row r="2" spans="2:7">
      <c r="B2" s="31" t="e">
        <f>ETIQUETA3!K2</f>
        <v>#N/A</v>
      </c>
      <c r="G2" s="31" t="str">
        <f>ETIQUETA3!L2</f>
        <v>19    comedor Rocha</v>
      </c>
    </row>
    <row r="3" spans="2:7">
      <c r="B3" s="31" t="e">
        <f>ETIQUETA3!K3</f>
        <v>#N/A</v>
      </c>
      <c r="G3" s="31" t="str">
        <f>ETIQUETA3!L3</f>
        <v>Luis Carlos Argudín Diéguez</v>
      </c>
    </row>
    <row r="6" spans="2:7" ht="60" customHeight="1">
      <c r="B6" s="32" t="e">
        <f>ETIQUETA3!K4</f>
        <v>#N/A</v>
      </c>
      <c r="G6" s="32" t="str">
        <f>ETIQUETA3!L4</f>
        <v>R</v>
      </c>
    </row>
    <row r="7" spans="2:7" ht="84.95" customHeight="1"/>
    <row r="8" spans="2:7">
      <c r="B8" s="31" t="str">
        <f>ETIQUETA3!M2</f>
        <v>32    comedor Comercial</v>
      </c>
      <c r="G8" s="31" t="str">
        <f>ETIQUETA3!N2</f>
        <v>124    comedor I+D+i</v>
      </c>
    </row>
    <row r="9" spans="2:7">
      <c r="B9" s="31" t="str">
        <f>ETIQUETA3!M3</f>
        <v>Enrique Iglesias Gonzalez</v>
      </c>
      <c r="G9" s="31" t="str">
        <f>ETIQUETA3!N3</f>
        <v>José Luis Mourelle Blanco</v>
      </c>
    </row>
    <row r="12" spans="2:7" ht="60" customHeight="1">
      <c r="B12" s="32" t="str">
        <f>ETIQUETA3!M4</f>
        <v>C</v>
      </c>
      <c r="G12" s="32" t="str">
        <f>ETIQUETA3!N4</f>
        <v>I</v>
      </c>
    </row>
    <row r="13" spans="2:7" ht="84.95" customHeight="1"/>
    <row r="14" spans="2:7">
      <c r="B14" s="31" t="str">
        <f>ETIQUETA3!O2</f>
        <v>229    comedor I+D+i</v>
      </c>
      <c r="G14" s="31" t="str">
        <f>ETIQUETA3!P2</f>
        <v>66    comedor Rocha</v>
      </c>
    </row>
    <row r="15" spans="2:7">
      <c r="B15" s="31" t="str">
        <f>ETIQUETA3!O3</f>
        <v>IVAN BOTANA GARCIA</v>
      </c>
      <c r="G15" s="31" t="str">
        <f>ETIQUETA3!P3</f>
        <v>Anxo Fernandez Iglesias</v>
      </c>
    </row>
    <row r="18" spans="2:7" ht="60" customHeight="1">
      <c r="B18" s="32" t="str">
        <f>ETIQUETA3!O4</f>
        <v>I</v>
      </c>
      <c r="G18" s="32" t="str">
        <f>ETIQUETA3!P4</f>
        <v>R</v>
      </c>
    </row>
    <row r="19" spans="2:7" ht="84.95" customHeight="1"/>
    <row r="20" spans="2:7">
      <c r="B20" s="31" t="str">
        <f>ETIQUETA3!Q2</f>
        <v>53    comedor Rocha</v>
      </c>
      <c r="G20" s="31" t="str">
        <f>ETIQUETA3!R2</f>
        <v>100    comedor I+D+i</v>
      </c>
    </row>
    <row r="21" spans="2:7">
      <c r="B21" s="31" t="str">
        <f>ETIQUETA3!Q3</f>
        <v>Gabriel Viqueira Miranda</v>
      </c>
      <c r="G21" s="31" t="str">
        <f>ETIQUETA3!R3</f>
        <v>Emmanuel Ponte Varela</v>
      </c>
    </row>
    <row r="24" spans="2:7" ht="60" customHeight="1">
      <c r="B24" s="32" t="str">
        <f>ETIQUETA3!Q4</f>
        <v>R</v>
      </c>
      <c r="G24" s="32" t="str">
        <f>ETIQUETA3!R4</f>
        <v>I</v>
      </c>
    </row>
    <row r="25" spans="2:7" ht="84.95" customHeight="1"/>
    <row r="26" spans="2:7">
      <c r="B26" s="31" t="str">
        <f>ETIQUETA3!S2</f>
        <v>84    comedor Comercial</v>
      </c>
      <c r="G26" s="31" t="str">
        <f>ETIQUETA3!T2</f>
        <v>0    comedor Comercial</v>
      </c>
    </row>
    <row r="27" spans="2:7">
      <c r="B27" s="31" t="str">
        <f>ETIQUETA3!S3</f>
        <v>Silvia González Vilas</v>
      </c>
      <c r="G27" s="31" t="str">
        <f>ETIQUETA3!T3</f>
        <v>Brais Chas Gestal</v>
      </c>
    </row>
    <row r="30" spans="2:7" ht="60" customHeight="1">
      <c r="B30" s="32" t="str">
        <f>ETIQUETA3!S4</f>
        <v>C</v>
      </c>
      <c r="G30" s="32" t="str">
        <f>ETIQUETA3!T4</f>
        <v>C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/>
    <row r="2" spans="2:19">
      <c r="B2" s="31" t="str">
        <f>ETIQUETA3!U2</f>
        <v>16    comedor Comercial</v>
      </c>
      <c r="G2" s="31" t="str">
        <f>ETIQUETA3!V2</f>
        <v>71    comedor Rocha</v>
      </c>
      <c r="M2" s="31"/>
      <c r="N2" s="31"/>
      <c r="O2" s="31"/>
      <c r="P2" s="31"/>
      <c r="Q2" s="31"/>
    </row>
    <row r="3" spans="2:19">
      <c r="B3" s="31" t="str">
        <f>ETIQUETA3!U3</f>
        <v>Juan Lado Veiga</v>
      </c>
      <c r="G3" s="31" t="str">
        <f>ETIQUETA3!V3</f>
        <v>Antom Meilán García</v>
      </c>
      <c r="M3" s="31"/>
      <c r="N3" s="31"/>
      <c r="O3" s="31"/>
      <c r="P3" s="31"/>
      <c r="Q3" s="31"/>
    </row>
    <row r="4" spans="2:19">
      <c r="S4" s="31"/>
    </row>
    <row r="5" spans="2:19">
      <c r="S5" s="31"/>
    </row>
    <row r="6" spans="2:19" ht="60" customHeight="1">
      <c r="B6" s="32" t="str">
        <f>ETIQUETA3!U4</f>
        <v>C</v>
      </c>
      <c r="G6" s="32" t="str">
        <f>ETIQUETA3!V4</f>
        <v>R</v>
      </c>
    </row>
    <row r="7" spans="2:19" ht="84.95" customHeight="1"/>
    <row r="8" spans="2:19">
      <c r="B8" s="31" t="str">
        <f>ETIQUETA3!W2</f>
        <v>17    comedor Comercial</v>
      </c>
      <c r="G8" s="31" t="e">
        <f>ETIQUETA3!X2</f>
        <v>#N/A</v>
      </c>
    </row>
    <row r="9" spans="2:19">
      <c r="B9" s="31" t="str">
        <f>ETIQUETA3!W3</f>
        <v>Manuel Regueiro Seoane</v>
      </c>
      <c r="G9" s="31" t="e">
        <f>ETIQUETA3!X3</f>
        <v>#N/A</v>
      </c>
      <c r="K9" s="31"/>
    </row>
    <row r="10" spans="2:19">
      <c r="K10" s="31"/>
    </row>
    <row r="12" spans="2:19" ht="60" customHeight="1">
      <c r="B12" s="32" t="str">
        <f>ETIQUETA3!W4</f>
        <v>C</v>
      </c>
      <c r="G12" s="32" t="e">
        <f>ETIQUETA3!X4</f>
        <v>#N/A</v>
      </c>
    </row>
    <row r="13" spans="2:19" ht="84.95" customHeight="1">
      <c r="B13" s="33"/>
      <c r="G13" s="33"/>
    </row>
    <row r="14" spans="2:19">
      <c r="B14" s="31" t="e">
        <f>ETIQUETA3!Y2</f>
        <v>#N/A</v>
      </c>
      <c r="G14" s="31" t="e">
        <f>ETIQUETA3!Z2</f>
        <v>#N/A</v>
      </c>
    </row>
    <row r="15" spans="2:19">
      <c r="B15" s="31" t="e">
        <f>ETIQUETA3!Y3</f>
        <v>#N/A</v>
      </c>
      <c r="G15" s="31" t="e">
        <f>ETIQUETA3!Z3</f>
        <v>#N/A</v>
      </c>
    </row>
    <row r="17" spans="2:17">
      <c r="M17" s="31"/>
      <c r="N17" s="31"/>
      <c r="O17" s="31"/>
      <c r="P17" s="31"/>
      <c r="Q17" s="31"/>
    </row>
    <row r="18" spans="2:17" ht="60" customHeight="1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4.95" customHeight="1"/>
    <row r="20" spans="2:17">
      <c r="B20" s="31" t="e">
        <f>ETIQUETA3!AA2</f>
        <v>#N/A</v>
      </c>
      <c r="G20" s="31" t="e">
        <f>ETIQUETA3!AB2</f>
        <v>#N/A</v>
      </c>
    </row>
    <row r="21" spans="2:17">
      <c r="B21" s="31" t="e">
        <f>ETIQUETA3!AA3</f>
        <v>#N/A</v>
      </c>
      <c r="G21" s="31" t="e">
        <f>ETIQUETA3!AB3</f>
        <v>#N/A</v>
      </c>
    </row>
    <row r="24" spans="2:17" ht="60" customHeight="1">
      <c r="B24" s="32" t="e">
        <f>ETIQUETA3!AA4</f>
        <v>#N/A</v>
      </c>
      <c r="G24" s="32" t="e">
        <f>ETIQUETA3!AB4</f>
        <v>#N/A</v>
      </c>
    </row>
    <row r="25" spans="2:17" ht="84.95" customHeight="1"/>
    <row r="26" spans="2:17">
      <c r="B26" s="31" t="e">
        <f>ETIQUETA3!AC2</f>
        <v>#N/A</v>
      </c>
      <c r="G26" s="31" t="e">
        <f>ETIQUETA3!AD2</f>
        <v>#N/A</v>
      </c>
    </row>
    <row r="27" spans="2:17">
      <c r="B27" s="31" t="e">
        <f>ETIQUETA3!AC3</f>
        <v>#N/A</v>
      </c>
      <c r="G27" s="31" t="e">
        <f>ETIQUETA3!AD3</f>
        <v>#N/A</v>
      </c>
    </row>
    <row r="30" spans="2:17" ht="60" customHeight="1">
      <c r="B30" s="32" t="e">
        <f>ETIQUETA3!AC4</f>
        <v>#N/A</v>
      </c>
      <c r="G30" s="32" t="e">
        <f>ETIQUETA3!Z4</f>
        <v>#N/A</v>
      </c>
      <c r="K30" s="32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/>
    <row r="2" spans="2:25">
      <c r="B2" s="31" t="e">
        <f>ETIQUETA3!AE2</f>
        <v>#N/A</v>
      </c>
      <c r="G2" s="31" t="e">
        <f>ETIQUETA3!AF2</f>
        <v>#N/A</v>
      </c>
    </row>
    <row r="3" spans="2:25">
      <c r="B3" s="31" t="e">
        <f>ETIQUETA3!AE3</f>
        <v>#N/A</v>
      </c>
      <c r="G3" s="31" t="e">
        <f>ETIQUETA3!AF3</f>
        <v>#N/A</v>
      </c>
    </row>
    <row r="4" spans="2:25">
      <c r="K4" s="31"/>
      <c r="Q4" s="31"/>
      <c r="R4" s="31"/>
      <c r="S4" s="31"/>
      <c r="T4" s="31"/>
      <c r="U4" s="31"/>
      <c r="V4" s="31"/>
      <c r="W4" s="31"/>
      <c r="X4" s="31"/>
    </row>
    <row r="5" spans="2:25">
      <c r="K5" s="31"/>
      <c r="Q5" s="31"/>
      <c r="R5" s="31"/>
      <c r="S5" s="31"/>
      <c r="T5" s="31"/>
      <c r="U5" s="31"/>
      <c r="V5" s="31"/>
      <c r="W5" s="31"/>
      <c r="X5" s="31"/>
    </row>
    <row r="6" spans="2:25" ht="60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4.95" customHeight="1"/>
    <row r="8" spans="2:25">
      <c r="B8" s="31" t="e">
        <f>ETIQUETA3!AG2</f>
        <v>#N/A</v>
      </c>
      <c r="G8" s="31" t="e">
        <f>ETIQUETA3!AH2</f>
        <v>#N/A</v>
      </c>
    </row>
    <row r="9" spans="2:25">
      <c r="B9" s="31" t="e">
        <f>ETIQUETA3!AG3</f>
        <v>#N/A</v>
      </c>
      <c r="G9" s="31" t="e">
        <f>ETIQUETA3!AH3</f>
        <v>#N/A</v>
      </c>
    </row>
    <row r="12" spans="2:25" ht="60">
      <c r="B12" s="32" t="e">
        <f>ETIQUETA3!AG4</f>
        <v>#N/A</v>
      </c>
      <c r="G12" s="32" t="e">
        <f>ETIQUETA3!AH4</f>
        <v>#N/A</v>
      </c>
    </row>
    <row r="13" spans="2:25" ht="84.95" customHeight="1"/>
    <row r="14" spans="2:25">
      <c r="B14" s="31" t="e">
        <f>ETIQUETA3!AI2</f>
        <v>#N/A</v>
      </c>
      <c r="G14" s="31" t="e">
        <f>ETIQUETA3!AJ2</f>
        <v>#N/A</v>
      </c>
    </row>
    <row r="15" spans="2:25">
      <c r="B15" s="31" t="e">
        <f>ETIQUETA3!AI3</f>
        <v>#N/A</v>
      </c>
      <c r="G15" s="31" t="e">
        <f>ETIQUETA3!AJ3</f>
        <v>#N/A</v>
      </c>
    </row>
    <row r="18" spans="2:7" ht="60">
      <c r="B18" s="32" t="e">
        <f>ETIQUETA3!AI4</f>
        <v>#N/A</v>
      </c>
      <c r="G18" s="32" t="e">
        <f>ETIQUETA3!AJ4</f>
        <v>#N/A</v>
      </c>
    </row>
    <row r="19" spans="2:7" ht="84.95" customHeight="1"/>
    <row r="20" spans="2:7">
      <c r="B20" s="31">
        <f>ETIQUETA3!AE20</f>
        <v>0</v>
      </c>
      <c r="G20" s="31">
        <f>ETIQUETA3!AJ20</f>
        <v>0</v>
      </c>
    </row>
    <row r="21" spans="2:7">
      <c r="B21" s="31">
        <f>ETIQUETA3!AE21</f>
        <v>0</v>
      </c>
      <c r="G21" s="31">
        <f>ETIQUETA3!AJ21</f>
        <v>0</v>
      </c>
    </row>
    <row r="24" spans="2:7" ht="60">
      <c r="B24" s="32">
        <f>ETIQUETA3!AE22</f>
        <v>0</v>
      </c>
      <c r="G24" s="32">
        <f>ETIQUETA3!AJ22</f>
        <v>0</v>
      </c>
    </row>
    <row r="26" spans="2:7">
      <c r="B26" s="31">
        <f>ETIQUETA3!AE26</f>
        <v>0</v>
      </c>
      <c r="G26" s="31">
        <f>ETIQUETA3!AJ26</f>
        <v>0</v>
      </c>
    </row>
    <row r="27" spans="2:7">
      <c r="B27" s="31">
        <f>ETIQUETA3!AE27</f>
        <v>0</v>
      </c>
      <c r="G27" s="31">
        <f>ETIQUETA3!AJ27</f>
        <v>0</v>
      </c>
    </row>
    <row r="30" spans="2:7" ht="60">
      <c r="B30" s="32">
        <f>ETIQUETA3!AE28</f>
        <v>0</v>
      </c>
      <c r="G30" s="32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dimension ref="B1:Y31"/>
  <sheetViews>
    <sheetView zoomScale="60" zoomScaleNormal="60" workbookViewId="0">
      <selection activeCell="H1" sqref="H1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/>
    <row r="2" spans="2:25">
      <c r="B2" s="31" t="e">
        <f>ETIQUETA3!AE2</f>
        <v>#N/A</v>
      </c>
      <c r="G2" s="31" t="e">
        <f>ETIQUETA3!AF2</f>
        <v>#N/A</v>
      </c>
    </row>
    <row r="3" spans="2:25">
      <c r="B3" s="31" t="e">
        <f>ETIQUETA3!AE3</f>
        <v>#N/A</v>
      </c>
      <c r="G3" s="31" t="e">
        <f>ETIQUETA3!AF3</f>
        <v>#N/A</v>
      </c>
    </row>
    <row r="4" spans="2:25">
      <c r="K4" s="31"/>
      <c r="Q4" s="31"/>
      <c r="R4" s="31"/>
      <c r="S4" s="31"/>
      <c r="T4" s="31"/>
      <c r="U4" s="31"/>
      <c r="V4" s="31"/>
      <c r="W4" s="31"/>
      <c r="X4" s="31"/>
    </row>
    <row r="5" spans="2:25">
      <c r="K5" s="31"/>
      <c r="Q5" s="31"/>
      <c r="R5" s="31"/>
      <c r="S5" s="31"/>
      <c r="T5" s="31"/>
      <c r="U5" s="31"/>
      <c r="V5" s="31"/>
      <c r="W5" s="31"/>
      <c r="X5" s="31"/>
    </row>
    <row r="6" spans="2:25" ht="60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/>
    <row r="8" spans="2:25">
      <c r="B8" s="31" t="e">
        <f>ETIQUETA3!AG2</f>
        <v>#N/A</v>
      </c>
      <c r="G8" s="31" t="e">
        <f>ETIQUETA3!AH2</f>
        <v>#N/A</v>
      </c>
    </row>
    <row r="9" spans="2:25">
      <c r="B9" s="31" t="e">
        <f>ETIQUETA3!AG3</f>
        <v>#N/A</v>
      </c>
      <c r="G9" s="31" t="e">
        <f>ETIQUETA3!AH3</f>
        <v>#N/A</v>
      </c>
    </row>
    <row r="12" spans="2:25" ht="60">
      <c r="B12" s="32" t="e">
        <f>ETIQUETA3!AG4</f>
        <v>#N/A</v>
      </c>
      <c r="G12" s="32" t="e">
        <f>ETIQUETA3!AH4</f>
        <v>#N/A</v>
      </c>
    </row>
    <row r="13" spans="2:25" ht="80.099999999999994" customHeight="1"/>
    <row r="14" spans="2:25">
      <c r="B14" s="31" t="e">
        <f>ETIQUETA3!AI2</f>
        <v>#N/A</v>
      </c>
      <c r="G14" s="31" t="e">
        <f>ETIQUETA3!AJ2</f>
        <v>#N/A</v>
      </c>
    </row>
    <row r="15" spans="2:25">
      <c r="B15" s="31" t="e">
        <f>ETIQUETA3!AI3</f>
        <v>#N/A</v>
      </c>
      <c r="G15" s="31" t="e">
        <f>ETIQUETA3!AJ3</f>
        <v>#N/A</v>
      </c>
    </row>
    <row r="18" spans="2:7" ht="60">
      <c r="B18" s="32" t="e">
        <f>ETIQUETA3!AI4</f>
        <v>#N/A</v>
      </c>
      <c r="G18" s="32" t="e">
        <f>ETIQUETA3!AJ4</f>
        <v>#N/A</v>
      </c>
    </row>
    <row r="19" spans="2:7" ht="80.099999999999994" customHeight="1"/>
    <row r="20" spans="2:7">
      <c r="B20" s="31">
        <f>ETIQUETA3!AE20</f>
        <v>0</v>
      </c>
      <c r="G20" s="31">
        <f>ETIQUETA3!AJ20</f>
        <v>0</v>
      </c>
    </row>
    <row r="21" spans="2:7">
      <c r="B21" s="31">
        <f>ETIQUETA3!AE21</f>
        <v>0</v>
      </c>
      <c r="G21" s="31">
        <f>ETIQUETA3!AJ21</f>
        <v>0</v>
      </c>
    </row>
    <row r="24" spans="2:7" ht="60">
      <c r="B24" s="32">
        <f>ETIQUETA3!AE22</f>
        <v>0</v>
      </c>
      <c r="G24" s="32">
        <f>ETIQUETA3!AJ22</f>
        <v>0</v>
      </c>
    </row>
    <row r="25" spans="2:7" ht="80.099999999999994" customHeight="1"/>
    <row r="26" spans="2:7">
      <c r="B26" s="31">
        <f>ETIQUETA3!AE26</f>
        <v>0</v>
      </c>
      <c r="G26" s="31">
        <f>ETIQUETA3!AJ26</f>
        <v>0</v>
      </c>
    </row>
    <row r="27" spans="2:7">
      <c r="B27" s="31">
        <f>ETIQUETA3!AE27</f>
        <v>0</v>
      </c>
      <c r="G27" s="31">
        <f>ETIQUETA3!AJ27</f>
        <v>0</v>
      </c>
    </row>
    <row r="30" spans="2:7" ht="60">
      <c r="B30" s="32">
        <f>ETIQUETA3!AE28</f>
        <v>0</v>
      </c>
      <c r="G30" s="32">
        <f>ETIQUETA3!AJ28</f>
        <v>0</v>
      </c>
    </row>
    <row r="31" spans="2:7" ht="80.099999999999994" customHeight="1"/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>
      <c r="A1" s="9" t="s">
        <v>326</v>
      </c>
      <c r="B1" t="s">
        <v>325</v>
      </c>
    </row>
    <row r="2" spans="1:2">
      <c r="A2" s="10" t="s">
        <v>570</v>
      </c>
      <c r="B2" s="29">
        <v>41</v>
      </c>
    </row>
    <row r="3" spans="1:2">
      <c r="A3" s="10" t="s">
        <v>569</v>
      </c>
      <c r="B3" s="29"/>
    </row>
    <row r="4" spans="1:2">
      <c r="A4" s="10" t="s">
        <v>681</v>
      </c>
      <c r="B4" s="29">
        <v>1</v>
      </c>
    </row>
    <row r="5" spans="1:2">
      <c r="A5" s="10" t="s">
        <v>682</v>
      </c>
      <c r="B5" s="29">
        <v>2</v>
      </c>
    </row>
    <row r="6" spans="1:2">
      <c r="A6" s="10" t="s">
        <v>683</v>
      </c>
      <c r="B6" s="29">
        <v>2</v>
      </c>
    </row>
    <row r="7" spans="1:2">
      <c r="A7" s="10" t="s">
        <v>669</v>
      </c>
      <c r="B7" s="29">
        <v>2</v>
      </c>
    </row>
    <row r="8" spans="1:2">
      <c r="A8" s="10" t="s">
        <v>670</v>
      </c>
      <c r="B8" s="29">
        <v>2</v>
      </c>
    </row>
    <row r="9" spans="1:2">
      <c r="A9" s="10" t="s">
        <v>684</v>
      </c>
      <c r="B9" s="29">
        <v>1</v>
      </c>
    </row>
    <row r="10" spans="1:2">
      <c r="A10" s="10" t="s">
        <v>685</v>
      </c>
      <c r="B10" s="29">
        <v>1</v>
      </c>
    </row>
    <row r="11" spans="1:2">
      <c r="A11" s="10" t="s">
        <v>686</v>
      </c>
      <c r="B11" s="29">
        <v>1</v>
      </c>
    </row>
    <row r="12" spans="1:2">
      <c r="A12" s="10" t="s">
        <v>255</v>
      </c>
      <c r="B12" s="29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7"/>
  <sheetViews>
    <sheetView tabSelected="1" zoomScale="80" zoomScaleNormal="80" workbookViewId="0">
      <selection activeCell="B12" sqref="B12"/>
    </sheetView>
  </sheetViews>
  <sheetFormatPr baseColWidth="10" defaultColWidth="11.42578125" defaultRowHeight="1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35" bestFit="1" customWidth="1"/>
    <col min="6" max="6" width="26.42578125" customWidth="1"/>
    <col min="7" max="7" width="25.5703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27.140625" bestFit="1" customWidth="1"/>
  </cols>
  <sheetData>
    <row r="1" spans="1:16" ht="15.75" thickBot="1">
      <c r="B1" s="5" t="s">
        <v>248</v>
      </c>
      <c r="C1" s="5" t="s">
        <v>260</v>
      </c>
      <c r="D1" s="5" t="s">
        <v>256</v>
      </c>
      <c r="E1" s="5" t="s">
        <v>277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279</v>
      </c>
    </row>
    <row r="2" spans="1:16" ht="27" thickBot="1">
      <c r="A2">
        <v>1</v>
      </c>
      <c r="B2" s="1" t="s">
        <v>239</v>
      </c>
      <c r="C2" s="6" t="s">
        <v>710</v>
      </c>
      <c r="D2" s="1"/>
      <c r="E2" s="1"/>
      <c r="F2" s="1" t="s">
        <v>711</v>
      </c>
      <c r="G2" s="1" t="s">
        <v>571</v>
      </c>
      <c r="H2" s="1"/>
      <c r="I2">
        <f>VLOOKUP($B2,CLIENTES!$A$1:$H$300,2,0)</f>
        <v>89</v>
      </c>
      <c r="J2" t="str">
        <f>VLOOKUP($B2,CLIENTES!$A$1:$H$300,3,0)</f>
        <v>SALVADOR</v>
      </c>
      <c r="K2" t="str">
        <f>VLOOKUP($B2,CLIENTES!$A$1:$H$300,4,0)</f>
        <v>ROS MARIN</v>
      </c>
      <c r="L2" t="str">
        <f>VLOOKUP($B2,CLIENTES!$A$1:$H$300,5,0)</f>
        <v>comedor Rocha</v>
      </c>
      <c r="M2">
        <f>VLOOKUP($B2,CLIENTES!$A$1:$H$300,6,0)</f>
        <v>636111249</v>
      </c>
      <c r="N2">
        <f>VLOOKUP($B2,CLIENTES!$A$1:$H$300,7,0)</f>
        <v>0</v>
      </c>
      <c r="O2">
        <f>VLOOKUP($B2,CLIENTES!$A$1:$H$300,8,0)</f>
        <v>0</v>
      </c>
      <c r="P2" t="str">
        <f t="shared" ref="P2:P9" si="0">CONCATENATE(D2,"; ",E2)</f>
        <v xml:space="preserve">; </v>
      </c>
    </row>
    <row r="3" spans="1:16" ht="15.75" thickBot="1">
      <c r="A3">
        <v>2</v>
      </c>
      <c r="B3" s="1" t="s">
        <v>369</v>
      </c>
      <c r="C3" s="6" t="s">
        <v>712</v>
      </c>
      <c r="D3" s="1"/>
      <c r="E3" s="1"/>
      <c r="F3" s="1"/>
      <c r="G3" s="1"/>
      <c r="H3" s="1" t="s">
        <v>713</v>
      </c>
      <c r="I3">
        <f>VLOOKUP($B3,CLIENTES!$A$1:$H$300,2,0)</f>
        <v>126</v>
      </c>
      <c r="J3" t="str">
        <f>VLOOKUP($B3,CLIENTES!$A$1:$H$300,3,0)</f>
        <v>Benjamín</v>
      </c>
      <c r="K3" t="str">
        <f>VLOOKUP($B3,CLIENTES!$A$1:$H$300,4,0)</f>
        <v>Mariño Añón</v>
      </c>
      <c r="L3" t="str">
        <f>VLOOKUP($B3,CLIENTES!$A$1:$H$300,5,0)</f>
        <v>comedor Comercial</v>
      </c>
      <c r="M3">
        <f>VLOOKUP($B3,CLIENTES!$A$1:$H$300,6,0)</f>
        <v>0</v>
      </c>
      <c r="N3">
        <f>VLOOKUP($B3,CLIENTES!$A$1:$H$300,7,0)</f>
        <v>0</v>
      </c>
      <c r="O3">
        <f>VLOOKUP($B3,CLIENTES!$A$1:$H$300,8,0)</f>
        <v>0</v>
      </c>
      <c r="P3" t="str">
        <f t="shared" si="0"/>
        <v xml:space="preserve">; </v>
      </c>
    </row>
    <row r="4" spans="1:16" ht="15.75" thickBot="1">
      <c r="A4">
        <v>3</v>
      </c>
      <c r="B4" s="1" t="s">
        <v>628</v>
      </c>
      <c r="C4" s="1"/>
      <c r="D4" s="1" t="s">
        <v>714</v>
      </c>
      <c r="E4" s="1" t="s">
        <v>702</v>
      </c>
      <c r="F4" s="1" t="s">
        <v>677</v>
      </c>
      <c r="G4" s="1" t="s">
        <v>663</v>
      </c>
      <c r="H4" s="1" t="s">
        <v>715</v>
      </c>
      <c r="I4">
        <f>VLOOKUP($B4,CLIENTES!$A$1:$H$300,2,0)</f>
        <v>237</v>
      </c>
      <c r="J4" t="str">
        <f>VLOOKUP($B4,CLIENTES!$A$1:$H$300,3,0)</f>
        <v>Pablo</v>
      </c>
      <c r="K4" t="str">
        <f>VLOOKUP($B4,CLIENTES!$A$1:$H$300,4,0)</f>
        <v>Arufe Lires</v>
      </c>
      <c r="L4" t="str">
        <f>VLOOKUP($B4,CLIENTES!$A$1:$H$300,5,0)</f>
        <v>comedor Comercial</v>
      </c>
      <c r="M4">
        <f>VLOOKUP($B4,CLIENTES!$A$1:$H$300,6,0)</f>
        <v>636431839</v>
      </c>
      <c r="N4">
        <f>VLOOKUP($B4,CLIENTES!$A$1:$H$300,7,0)</f>
        <v>0</v>
      </c>
      <c r="O4">
        <f>VLOOKUP($B4,CLIENTES!$A$1:$H$300,8,0)</f>
        <v>0</v>
      </c>
      <c r="P4" t="str">
        <f t="shared" si="0"/>
        <v>LUBINA A LA PLANCHA; ARROZ EN BLANCO</v>
      </c>
    </row>
    <row r="5" spans="1:16" ht="15.75" thickBot="1">
      <c r="A5">
        <v>4</v>
      </c>
      <c r="B5" s="1" t="s">
        <v>230</v>
      </c>
      <c r="C5" s="1" t="s">
        <v>705</v>
      </c>
      <c r="D5" s="1" t="s">
        <v>716</v>
      </c>
      <c r="E5" s="1" t="s">
        <v>702</v>
      </c>
      <c r="F5" s="1" t="s">
        <v>254</v>
      </c>
      <c r="G5" s="1" t="s">
        <v>571</v>
      </c>
      <c r="H5" s="1"/>
      <c r="I5">
        <f>VLOOKUP($B5,CLIENTES!$A$1:$H$300,2,0)</f>
        <v>86</v>
      </c>
      <c r="J5" t="str">
        <f>VLOOKUP($B5,CLIENTES!$A$1:$H$300,3,0)</f>
        <v>ANGEL</v>
      </c>
      <c r="K5" t="str">
        <f>VLOOKUP($B5,CLIENTES!$A$1:$H$300,4,0)</f>
        <v>TRILLO BLANCO</v>
      </c>
      <c r="L5" t="str">
        <f>VLOOKUP($B5,CLIENTES!$A$1:$H$300,5,0)</f>
        <v>comedor Rocha</v>
      </c>
      <c r="M5">
        <f>VLOOKUP($B5,CLIENTES!$A$1:$H$300,6,0)</f>
        <v>635941649</v>
      </c>
      <c r="N5">
        <f>VLOOKUP($B5,CLIENTES!$A$1:$H$300,7,0)</f>
        <v>0</v>
      </c>
      <c r="O5">
        <f>VLOOKUP($B5,CLIENTES!$A$1:$H$300,8,0)</f>
        <v>0</v>
      </c>
      <c r="P5" t="str">
        <f t="shared" si="0"/>
        <v>LASAÑA BOLOÑESA; ARROZ EN BLANCO</v>
      </c>
    </row>
    <row r="6" spans="1:16" s="28" customFormat="1" ht="15.75" thickBot="1">
      <c r="A6" s="28">
        <v>5</v>
      </c>
      <c r="B6" s="1" t="s">
        <v>664</v>
      </c>
      <c r="C6" s="1" t="s">
        <v>717</v>
      </c>
      <c r="D6" s="1" t="s">
        <v>716</v>
      </c>
      <c r="E6" s="1"/>
      <c r="F6" s="1" t="s">
        <v>254</v>
      </c>
      <c r="G6" s="1" t="s">
        <v>663</v>
      </c>
      <c r="H6" s="1"/>
      <c r="I6">
        <f>VLOOKUP($B6,CLIENTES!$A$1:$H$300,2,0)</f>
        <v>0</v>
      </c>
      <c r="J6" t="str">
        <f>VLOOKUP($B6,CLIENTES!$A$1:$H$300,3,0)</f>
        <v>Jorge</v>
      </c>
      <c r="K6" t="str">
        <f>VLOOKUP($B6,CLIENTES!$A$1:$H$300,4,0)</f>
        <v>Montero Gabarro</v>
      </c>
      <c r="L6" t="str">
        <f>VLOOKUP($B6,CLIENTES!$A$1:$H$300,5,0)</f>
        <v>comedor I+D+i</v>
      </c>
      <c r="M6">
        <f>VLOOKUP($B6,CLIENTES!$A$1:$H$300,6,0)</f>
        <v>0</v>
      </c>
      <c r="N6">
        <f>VLOOKUP($B6,CLIENTES!$A$1:$H$300,7,0)</f>
        <v>0</v>
      </c>
      <c r="O6">
        <f>VLOOKUP($B6,CLIENTES!$A$1:$H$300,8,0)</f>
        <v>0</v>
      </c>
      <c r="P6" t="str">
        <f t="shared" si="0"/>
        <v xml:space="preserve">LASAÑA BOLOÑESA; </v>
      </c>
    </row>
    <row r="7" spans="1:16" ht="15.75" thickBot="1">
      <c r="A7">
        <v>6</v>
      </c>
      <c r="B7" s="1" t="s">
        <v>422</v>
      </c>
      <c r="C7" s="1"/>
      <c r="D7" s="1" t="s">
        <v>716</v>
      </c>
      <c r="E7" s="1"/>
      <c r="F7" s="1" t="s">
        <v>254</v>
      </c>
      <c r="G7" s="1" t="s">
        <v>663</v>
      </c>
      <c r="H7" s="1" t="s">
        <v>718</v>
      </c>
      <c r="I7">
        <f>VLOOKUP($B7,CLIENTES!$A$1:$H$300,2,0)</f>
        <v>148</v>
      </c>
      <c r="J7" t="str">
        <f>VLOOKUP($B7,CLIENTES!$A$1:$H$300,3,0)</f>
        <v>Alberto</v>
      </c>
      <c r="K7" t="str">
        <f>VLOOKUP($B7,CLIENTES!$A$1:$H$300,4,0)</f>
        <v>Lopez Penide</v>
      </c>
      <c r="L7" t="str">
        <f>VLOOKUP($B7,CLIENTES!$A$1:$H$300,5,0)</f>
        <v>comedor Comercial</v>
      </c>
      <c r="M7">
        <f>VLOOKUP($B7,CLIENTES!$A$1:$H$300,6,0)</f>
        <v>618816403</v>
      </c>
      <c r="N7">
        <f>VLOOKUP($B7,CLIENTES!$A$1:$H$300,7,0)</f>
        <v>0</v>
      </c>
      <c r="O7">
        <f>VLOOKUP($B7,CLIENTES!$A$1:$H$300,8,0)</f>
        <v>0</v>
      </c>
      <c r="P7" t="str">
        <f t="shared" si="0"/>
        <v xml:space="preserve">LASAÑA BOLOÑESA; </v>
      </c>
    </row>
    <row r="8" spans="1:16" ht="15.75" thickBot="1">
      <c r="A8">
        <v>7</v>
      </c>
      <c r="B8" s="1" t="s">
        <v>398</v>
      </c>
      <c r="C8" s="1"/>
      <c r="D8" s="1" t="s">
        <v>714</v>
      </c>
      <c r="E8" s="1" t="s">
        <v>680</v>
      </c>
      <c r="F8" s="1" t="s">
        <v>254</v>
      </c>
      <c r="G8" s="1" t="s">
        <v>571</v>
      </c>
      <c r="H8" s="1"/>
      <c r="I8">
        <f>VLOOKUP($B8,CLIENTES!$A$1:$H$300,2,0)</f>
        <v>137</v>
      </c>
      <c r="J8" t="str">
        <f>VLOOKUP($B8,CLIENTES!$A$1:$H$300,3,0)</f>
        <v>Manuel</v>
      </c>
      <c r="K8" t="str">
        <f>VLOOKUP($B8,CLIENTES!$A$1:$H$300,4,0)</f>
        <v>Pérez Andrade</v>
      </c>
      <c r="L8" t="str">
        <f>VLOOKUP($B8,CLIENTES!$A$1:$H$300,5,0)</f>
        <v>comedor Rocha</v>
      </c>
      <c r="M8">
        <f>VLOOKUP($B8,CLIENTES!$A$1:$H$300,6,0)</f>
        <v>0</v>
      </c>
      <c r="N8">
        <f>VLOOKUP($B8,CLIENTES!$A$1:$H$300,7,0)</f>
        <v>0</v>
      </c>
      <c r="O8">
        <f>VLOOKUP($B8,CLIENTES!$A$1:$H$300,8,0)</f>
        <v>0</v>
      </c>
      <c r="P8" t="str">
        <f t="shared" si="0"/>
        <v>LUBINA A LA PLANCHA; PATATAS COCIDAS</v>
      </c>
    </row>
    <row r="9" spans="1:16" ht="15.75" thickBot="1">
      <c r="A9">
        <v>8</v>
      </c>
      <c r="B9" s="1" t="s">
        <v>40</v>
      </c>
      <c r="C9" s="1" t="s">
        <v>705</v>
      </c>
      <c r="D9" s="1" t="s">
        <v>714</v>
      </c>
      <c r="E9" s="1" t="s">
        <v>680</v>
      </c>
      <c r="F9" s="1" t="s">
        <v>254</v>
      </c>
      <c r="G9" s="1" t="s">
        <v>571</v>
      </c>
      <c r="H9" s="6" t="s">
        <v>719</v>
      </c>
      <c r="I9">
        <f>VLOOKUP($B9,CLIENTES!$A$1:$H$300,2,0)</f>
        <v>14</v>
      </c>
      <c r="J9" t="str">
        <f>VLOOKUP($B9,CLIENTES!$A$1:$H$300,3,0)</f>
        <v>Enrique</v>
      </c>
      <c r="K9" t="str">
        <f>VLOOKUP($B9,CLIENTES!$A$1:$H$300,4,0)</f>
        <v>Romay Castiñeira</v>
      </c>
      <c r="L9" t="str">
        <f>VLOOKUP($B9,CLIENTES!$A$1:$H$300,5,0)</f>
        <v>comedor I+D+i</v>
      </c>
      <c r="M9">
        <f>VLOOKUP($B9,CLIENTES!$A$1:$H$300,6,0)</f>
        <v>651146505</v>
      </c>
      <c r="N9">
        <f>VLOOKUP($B9,CLIENTES!$A$1:$H$300,7,0)</f>
        <v>0</v>
      </c>
      <c r="O9">
        <f>VLOOKUP($B9,CLIENTES!$A$1:$H$300,8,0)</f>
        <v>0</v>
      </c>
      <c r="P9" t="str">
        <f t="shared" si="0"/>
        <v>LUBINA A LA PLANCHA; PATATAS COCIDAS</v>
      </c>
    </row>
    <row r="10" spans="1:16" ht="15" customHeight="1" thickBot="1">
      <c r="A10">
        <v>9</v>
      </c>
      <c r="B10" s="1" t="s">
        <v>694</v>
      </c>
      <c r="C10" s="1" t="s">
        <v>712</v>
      </c>
      <c r="D10" s="1" t="s">
        <v>720</v>
      </c>
      <c r="E10" s="1" t="s">
        <v>680</v>
      </c>
      <c r="F10" s="1" t="s">
        <v>677</v>
      </c>
      <c r="G10" s="1" t="s">
        <v>571</v>
      </c>
      <c r="H10" s="1"/>
      <c r="I10">
        <f>VLOOKUP($B10,CLIENTES!$A$1:$H$300,2,0)</f>
        <v>257</v>
      </c>
      <c r="J10" t="str">
        <f>VLOOKUP($B10,CLIENTES!$A$1:$H$300,3,0)</f>
        <v>MIGUEL ANGEL</v>
      </c>
      <c r="K10" t="str">
        <f>VLOOKUP($B10,CLIENTES!$A$1:$H$300,4,0)</f>
        <v>GARCIA RODRIGUEZ</v>
      </c>
      <c r="L10" t="str">
        <f>VLOOKUP($B10,CLIENTES!$A$1:$H$300,5,0)</f>
        <v>comedor I+D+i</v>
      </c>
      <c r="M10">
        <f>VLOOKUP($B10,CLIENTES!$A$1:$H$300,6,0)</f>
        <v>605781926</v>
      </c>
      <c r="N10">
        <f>VLOOKUP($B10,CLIENTES!$A$1:$H$300,7,0)</f>
        <v>0</v>
      </c>
      <c r="O10">
        <f>VLOOKUP($B10,CLIENTES!$A$1:$H$300,8,0)</f>
        <v>0</v>
      </c>
      <c r="P10" t="str">
        <f>CONCATENATE(E10,"; ",F10)</f>
        <v>PATATAS COCIDAS; YOGURT</v>
      </c>
    </row>
    <row r="11" spans="1:16" s="28" customFormat="1" ht="15.75" thickBot="1">
      <c r="A11" s="28">
        <v>10</v>
      </c>
      <c r="B11" s="1" t="s">
        <v>315</v>
      </c>
      <c r="C11" s="1" t="s">
        <v>717</v>
      </c>
      <c r="D11" s="1" t="s">
        <v>714</v>
      </c>
      <c r="E11" s="1" t="s">
        <v>680</v>
      </c>
      <c r="F11" s="1" t="s">
        <v>677</v>
      </c>
      <c r="G11" s="1" t="s">
        <v>571</v>
      </c>
      <c r="H11" s="1"/>
      <c r="I11" s="28">
        <f>VLOOKUP($B11,CLIENTES!$A$1:$H$300,2,0)</f>
        <v>107</v>
      </c>
      <c r="J11" s="28" t="str">
        <f>VLOOKUP($B11,CLIENTES!$A$1:$H$300,3,0)</f>
        <v>Jose</v>
      </c>
      <c r="K11" s="28" t="str">
        <f>VLOOKUP($B11,CLIENTES!$A$1:$H$300,4,0)</f>
        <v>Penado Abilleira</v>
      </c>
      <c r="L11" t="str">
        <f>VLOOKUP($B11,CLIENTES!$A$1:$H$300,5,0)</f>
        <v>comedor Comercial</v>
      </c>
      <c r="M11" s="28">
        <f>VLOOKUP($B11,CLIENTES!$A$1:$H$300,6,0)</f>
        <v>639555974</v>
      </c>
      <c r="N11" s="28">
        <f>VLOOKUP($B11,CLIENTES!$A$1:$H$300,7,0)</f>
        <v>0</v>
      </c>
      <c r="O11" s="28">
        <f>VLOOKUP($B11,CLIENTES!$A$1:$H$300,8,0)</f>
        <v>0</v>
      </c>
      <c r="P11" s="28" t="str">
        <f>CONCATENATE(E11,"; ",F11)</f>
        <v>PATATAS COCIDAS; YOGURT</v>
      </c>
    </row>
    <row r="12" spans="1:16" ht="15.75" thickBot="1">
      <c r="A12">
        <v>11</v>
      </c>
      <c r="B12" s="1" t="s">
        <v>721</v>
      </c>
      <c r="C12" s="1"/>
      <c r="D12" s="1" t="s">
        <v>716</v>
      </c>
      <c r="E12" s="1"/>
      <c r="F12" s="1" t="s">
        <v>254</v>
      </c>
      <c r="G12" s="1"/>
      <c r="H12" s="1"/>
      <c r="I12" t="e">
        <f>VLOOKUP($B12,CLIENTES!$A$1:$H$300,2,0)</f>
        <v>#N/A</v>
      </c>
      <c r="J12" t="e">
        <f>VLOOKUP($B12,CLIENTES!$A$1:$H$300,3,0)</f>
        <v>#N/A</v>
      </c>
      <c r="K12" t="e">
        <f>VLOOKUP($B12,CLIENTES!$A$1:$H$300,4,0)</f>
        <v>#N/A</v>
      </c>
      <c r="L12" t="e">
        <f>VLOOKUP($B12,CLIENTES!$A$1:$H$300,5,0)</f>
        <v>#N/A</v>
      </c>
      <c r="M12" t="e">
        <f>VLOOKUP($B12,CLIENTES!$A$1:$H$300,6,0)</f>
        <v>#N/A</v>
      </c>
      <c r="N12" t="e">
        <f>VLOOKUP($B12,CLIENTES!$A$1:$H$300,7,0)</f>
        <v>#N/A</v>
      </c>
      <c r="O12" t="e">
        <f>VLOOKUP($B12,CLIENTES!$A$1:$H$300,8,0)</f>
        <v>#N/A</v>
      </c>
      <c r="P12" t="str">
        <f t="shared" ref="P12:P21" si="1">CONCATENATE(D12,"; ",E12)</f>
        <v xml:space="preserve">LASAÑA BOLOÑESA; </v>
      </c>
    </row>
    <row r="13" spans="1:16" ht="27" thickBot="1">
      <c r="A13">
        <v>12</v>
      </c>
      <c r="B13" s="1" t="s">
        <v>55</v>
      </c>
      <c r="C13" s="1" t="s">
        <v>710</v>
      </c>
      <c r="D13" s="1" t="s">
        <v>714</v>
      </c>
      <c r="E13" s="1" t="s">
        <v>703</v>
      </c>
      <c r="F13" s="1" t="s">
        <v>711</v>
      </c>
      <c r="G13" s="1" t="s">
        <v>722</v>
      </c>
      <c r="H13" s="1"/>
      <c r="I13">
        <f>VLOOKUP($B13,CLIENTES!$A$1:$H$300,2,0)</f>
        <v>19</v>
      </c>
      <c r="J13" t="str">
        <f>VLOOKUP($B13,CLIENTES!$A$1:$H$300,3,0)</f>
        <v>Luis Carlos</v>
      </c>
      <c r="K13" t="str">
        <f>VLOOKUP($B13,CLIENTES!$A$1:$H$300,4,0)</f>
        <v>Argudín Diéguez</v>
      </c>
      <c r="L13" t="str">
        <f>VLOOKUP($B13,CLIENTES!$A$1:$H$300,5,0)</f>
        <v>comedor Rocha</v>
      </c>
      <c r="M13">
        <f>VLOOKUP($B13,CLIENTES!$A$1:$H$300,6,0)</f>
        <v>0</v>
      </c>
      <c r="N13">
        <f>VLOOKUP($B13,CLIENTES!$A$1:$H$300,7,0)</f>
        <v>0</v>
      </c>
      <c r="O13">
        <f>VLOOKUP($B13,CLIENTES!$A$1:$H$300,8,0)</f>
        <v>0</v>
      </c>
      <c r="P13" t="str">
        <f t="shared" si="1"/>
        <v>LUBINA A LA PLANCHA; PATATAS FRITAS</v>
      </c>
    </row>
    <row r="14" spans="1:16" ht="27" thickBot="1">
      <c r="A14">
        <v>13</v>
      </c>
      <c r="B14" s="1" t="s">
        <v>90</v>
      </c>
      <c r="C14" s="1" t="s">
        <v>712</v>
      </c>
      <c r="D14" s="1" t="s">
        <v>716</v>
      </c>
      <c r="E14" s="1"/>
      <c r="F14" s="1" t="s">
        <v>711</v>
      </c>
      <c r="G14" s="1" t="s">
        <v>571</v>
      </c>
      <c r="H14" s="1"/>
      <c r="I14">
        <f>VLOOKUP($B14,CLIENTES!$A$1:$H$300,2,0)</f>
        <v>32</v>
      </c>
      <c r="J14" t="str">
        <f>VLOOKUP($B14,CLIENTES!$A$1:$H$300,3,0)</f>
        <v>Enrique</v>
      </c>
      <c r="K14" t="str">
        <f>VLOOKUP($B14,CLIENTES!$A$1:$H$300,4,0)</f>
        <v>Iglesias Gonzalez</v>
      </c>
      <c r="L14" t="str">
        <f>VLOOKUP($B14,CLIENTES!$A$1:$H$300,5,0)</f>
        <v>comedor Comercial</v>
      </c>
      <c r="M14">
        <f>VLOOKUP($B14,CLIENTES!$A$1:$H$300,6,0)</f>
        <v>0</v>
      </c>
      <c r="N14">
        <f>VLOOKUP($B14,CLIENTES!$A$1:$H$300,7,0)</f>
        <v>0</v>
      </c>
      <c r="O14">
        <f>VLOOKUP($B14,CLIENTES!$A$1:$H$300,8,0)</f>
        <v>0</v>
      </c>
      <c r="P14" t="str">
        <f t="shared" si="1"/>
        <v xml:space="preserve">LASAÑA BOLOÑESA; </v>
      </c>
    </row>
    <row r="15" spans="1:16" s="28" customFormat="1" ht="17.25" customHeight="1" thickBot="1">
      <c r="A15" s="28">
        <v>14</v>
      </c>
      <c r="B15" s="1" t="s">
        <v>363</v>
      </c>
      <c r="C15" s="1" t="s">
        <v>710</v>
      </c>
      <c r="D15" s="1" t="s">
        <v>714</v>
      </c>
      <c r="E15" s="1" t="s">
        <v>704</v>
      </c>
      <c r="F15" s="1" t="s">
        <v>677</v>
      </c>
      <c r="G15" s="1" t="s">
        <v>571</v>
      </c>
      <c r="H15" s="6" t="s">
        <v>723</v>
      </c>
      <c r="I15">
        <f>VLOOKUP($B15,CLIENTES!$A$1:$H$300,2,0)</f>
        <v>124</v>
      </c>
      <c r="J15" s="28" t="str">
        <f>VLOOKUP($B15,CLIENTES!$A$1:$H$300,3,0)</f>
        <v>José Luis</v>
      </c>
      <c r="K15" s="28" t="str">
        <f>VLOOKUP($B15,CLIENTES!$A$1:$H$300,4,0)</f>
        <v>Mourelle Blanco</v>
      </c>
      <c r="L15" t="str">
        <f>VLOOKUP($B15,CLIENTES!$A$1:$H$300,5,0)</f>
        <v>comedor I+D+i</v>
      </c>
      <c r="M15" s="28">
        <f>VLOOKUP($B15,CLIENTES!$A$1:$H$300,6,0)</f>
        <v>629673956</v>
      </c>
      <c r="N15" s="28">
        <f>VLOOKUP($B15,CLIENTES!$A$1:$H$300,7,0)</f>
        <v>0</v>
      </c>
      <c r="O15" s="28">
        <f>VLOOKUP($B15,CLIENTES!$A$1:$H$300,8,0)</f>
        <v>0</v>
      </c>
      <c r="P15" s="28" t="str">
        <f t="shared" si="1"/>
        <v>LUBINA A LA PLANCHA; MENESTRA DE VERDURAS</v>
      </c>
    </row>
    <row r="16" spans="1:16" s="28" customFormat="1" ht="15.75" thickBot="1">
      <c r="A16" s="28">
        <v>15</v>
      </c>
      <c r="B16" s="1" t="s">
        <v>607</v>
      </c>
      <c r="C16" s="1" t="s">
        <v>717</v>
      </c>
      <c r="D16" s="56" t="s">
        <v>710</v>
      </c>
      <c r="E16" s="1"/>
      <c r="F16" s="1" t="s">
        <v>254</v>
      </c>
      <c r="G16" s="1" t="s">
        <v>571</v>
      </c>
      <c r="H16" s="6" t="s">
        <v>724</v>
      </c>
      <c r="I16" s="28">
        <f>VLOOKUP($B16,CLIENTES!$A$1:$H$300,2,0)</f>
        <v>229</v>
      </c>
      <c r="J16" s="28" t="str">
        <f>VLOOKUP($B16,CLIENTES!$A$1:$H$300,3,0)</f>
        <v>IVAN</v>
      </c>
      <c r="K16" s="28" t="str">
        <f>VLOOKUP($B16,CLIENTES!$A$1:$H$300,4,0)</f>
        <v>BOTANA GARCIA</v>
      </c>
      <c r="L16" t="str">
        <f>VLOOKUP($B16,CLIENTES!$A$1:$H$300,5,0)</f>
        <v>comedor I+D+i</v>
      </c>
      <c r="M16" s="28">
        <f>VLOOKUP($B16,CLIENTES!$A$1:$H$300,6,0)</f>
        <v>679150587</v>
      </c>
      <c r="N16" s="28">
        <f>VLOOKUP($B16,CLIENTES!$A$1:$H$300,7,0)</f>
        <v>0</v>
      </c>
      <c r="O16" s="28">
        <f>VLOOKUP($B16,CLIENTES!$A$1:$H$300,8,0)</f>
        <v>0</v>
      </c>
      <c r="P16" s="28" t="str">
        <f t="shared" si="1"/>
        <v xml:space="preserve">MACARRONES ESTOFADOS CON PAVO; </v>
      </c>
    </row>
    <row r="17" spans="1:16" ht="27" thickBot="1">
      <c r="A17">
        <v>16</v>
      </c>
      <c r="B17" s="1" t="s">
        <v>175</v>
      </c>
      <c r="C17" s="1" t="s">
        <v>705</v>
      </c>
      <c r="D17" s="1" t="s">
        <v>714</v>
      </c>
      <c r="E17" s="1" t="s">
        <v>703</v>
      </c>
      <c r="F17" s="1" t="s">
        <v>711</v>
      </c>
      <c r="G17" s="1" t="s">
        <v>571</v>
      </c>
      <c r="H17" s="1"/>
      <c r="I17">
        <f>VLOOKUP($B17,CLIENTES!$A$1:$H$300,2,0)</f>
        <v>66</v>
      </c>
      <c r="J17" t="str">
        <f>VLOOKUP($B17,CLIENTES!$A$1:$H$300,3,0)</f>
        <v>Anxo</v>
      </c>
      <c r="K17" t="str">
        <f>VLOOKUP($B17,CLIENTES!$A$1:$H$300,4,0)</f>
        <v>Fernandez Iglesias</v>
      </c>
      <c r="L17" t="str">
        <f>VLOOKUP($B17,CLIENTES!$A$1:$H$300,5,0)</f>
        <v>comedor Rocha</v>
      </c>
      <c r="M17" t="str">
        <f>VLOOKUP($B17,CLIENTES!$A$1:$H$300,6,0)</f>
        <v>981 522 447</v>
      </c>
      <c r="N17">
        <f>VLOOKUP($B17,CLIENTES!$A$1:$H$300,7,0)</f>
        <v>0</v>
      </c>
      <c r="O17">
        <f>VLOOKUP($B17,CLIENTES!$A$1:$H$300,8,0)</f>
        <v>0</v>
      </c>
      <c r="P17" t="str">
        <f t="shared" si="1"/>
        <v>LUBINA A LA PLANCHA; PATATAS FRITAS</v>
      </c>
    </row>
    <row r="18" spans="1:16" ht="15.75" thickBot="1">
      <c r="A18">
        <v>17</v>
      </c>
      <c r="B18" s="1" t="s">
        <v>576</v>
      </c>
      <c r="C18" s="1" t="s">
        <v>712</v>
      </c>
      <c r="D18" s="1" t="s">
        <v>714</v>
      </c>
      <c r="E18" s="1" t="s">
        <v>680</v>
      </c>
      <c r="F18" s="1" t="s">
        <v>254</v>
      </c>
      <c r="G18" s="1" t="s">
        <v>571</v>
      </c>
      <c r="H18" s="1"/>
      <c r="I18">
        <f>VLOOKUP($B18,CLIENTES!$A$1:$H$300,2,0)</f>
        <v>53</v>
      </c>
      <c r="J18" t="str">
        <f>VLOOKUP($B18,CLIENTES!$A$1:$H$300,3,0)</f>
        <v>Gabriel</v>
      </c>
      <c r="K18" t="str">
        <f>VLOOKUP($B18,CLIENTES!$A$1:$H$300,4,0)</f>
        <v>Viqueira Miranda</v>
      </c>
      <c r="L18" t="str">
        <f>VLOOKUP($B18,CLIENTES!$A$1:$H$300,5,0)</f>
        <v>comedor Rocha</v>
      </c>
      <c r="M18">
        <f>VLOOKUP($B18,CLIENTES!$A$1:$H$300,6,0)</f>
        <v>618109476</v>
      </c>
      <c r="N18">
        <f>VLOOKUP($B18,CLIENTES!$A$1:$H$300,7,0)</f>
        <v>0</v>
      </c>
      <c r="O18">
        <f>VLOOKUP($B18,CLIENTES!$A$1:$H$300,8,0)</f>
        <v>0</v>
      </c>
      <c r="P18" t="str">
        <f t="shared" si="1"/>
        <v>LUBINA A LA PLANCHA; PATATAS COCIDAS</v>
      </c>
    </row>
    <row r="19" spans="1:16" ht="15.75" thickBot="1">
      <c r="A19">
        <v>18</v>
      </c>
      <c r="B19" s="1" t="s">
        <v>296</v>
      </c>
      <c r="C19" s="1"/>
      <c r="D19" s="1" t="s">
        <v>716</v>
      </c>
      <c r="E19" s="1" t="s">
        <v>702</v>
      </c>
      <c r="F19" s="1" t="s">
        <v>254</v>
      </c>
      <c r="G19" s="1" t="s">
        <v>571</v>
      </c>
      <c r="H19" s="1"/>
      <c r="I19">
        <f>VLOOKUP($B19,CLIENTES!$A$1:$H$300,2,0)</f>
        <v>100</v>
      </c>
      <c r="J19" t="str">
        <f>VLOOKUP($B19,CLIENTES!$A$1:$H$300,3,0)</f>
        <v>Emmanuel</v>
      </c>
      <c r="K19" t="str">
        <f>VLOOKUP($B19,CLIENTES!$A$1:$H$300,4,0)</f>
        <v>Ponte Varela</v>
      </c>
      <c r="L19" t="str">
        <f>VLOOKUP($B19,CLIENTES!$A$1:$H$300,5,0)</f>
        <v>comedor I+D+i</v>
      </c>
      <c r="M19">
        <f>VLOOKUP($B19,CLIENTES!$A$1:$H$300,6,0)</f>
        <v>620469963</v>
      </c>
      <c r="N19">
        <f>VLOOKUP($B19,CLIENTES!$A$1:$H$300,7,0)</f>
        <v>0</v>
      </c>
      <c r="O19">
        <f>VLOOKUP($B19,CLIENTES!$A$1:$H$300,8,0)</f>
        <v>0</v>
      </c>
      <c r="P19" t="str">
        <f t="shared" si="1"/>
        <v>LASAÑA BOLOÑESA; ARROZ EN BLANCO</v>
      </c>
    </row>
    <row r="20" spans="1:16" ht="15.75" thickBot="1">
      <c r="A20">
        <v>19</v>
      </c>
      <c r="B20" s="1" t="s">
        <v>224</v>
      </c>
      <c r="C20" s="1" t="s">
        <v>710</v>
      </c>
      <c r="D20" s="1" t="s">
        <v>716</v>
      </c>
      <c r="E20" s="1" t="s">
        <v>702</v>
      </c>
      <c r="F20" s="1" t="s">
        <v>254</v>
      </c>
      <c r="G20" s="1" t="s">
        <v>571</v>
      </c>
      <c r="H20" s="1"/>
      <c r="I20">
        <f>VLOOKUP($B20,CLIENTES!$A$1:$H$300,2,0)</f>
        <v>84</v>
      </c>
      <c r="J20" t="str">
        <f>VLOOKUP($B20,CLIENTES!$A$1:$H$300,3,0)</f>
        <v>Silvia</v>
      </c>
      <c r="K20" t="str">
        <f>VLOOKUP($B20,CLIENTES!$A$1:$H$300,4,0)</f>
        <v>González Vilas</v>
      </c>
      <c r="L20" t="str">
        <f>VLOOKUP($B20,CLIENTES!$A$1:$H$300,5,0)</f>
        <v>comedor Comercial</v>
      </c>
      <c r="M20">
        <f>VLOOKUP($B20,CLIENTES!$A$1:$H$300,6,0)</f>
        <v>609325379</v>
      </c>
      <c r="N20">
        <f>VLOOKUP($B20,CLIENTES!$A$1:$H$300,7,0)</f>
        <v>0</v>
      </c>
      <c r="O20">
        <f>VLOOKUP($B20,CLIENTES!$A$1:$H$300,8,0)</f>
        <v>0</v>
      </c>
      <c r="P20" t="str">
        <f t="shared" si="1"/>
        <v>LASAÑA BOLOÑESA; ARROZ EN BLANCO</v>
      </c>
    </row>
    <row r="21" spans="1:16" ht="15.75" thickBot="1">
      <c r="A21">
        <v>20</v>
      </c>
      <c r="B21" s="1" t="s">
        <v>640</v>
      </c>
      <c r="C21" s="1" t="s">
        <v>717</v>
      </c>
      <c r="D21" s="1" t="s">
        <v>716</v>
      </c>
      <c r="E21" s="1" t="s">
        <v>704</v>
      </c>
      <c r="F21" s="1" t="s">
        <v>254</v>
      </c>
      <c r="G21" s="1" t="s">
        <v>571</v>
      </c>
      <c r="H21" s="6" t="s">
        <v>725</v>
      </c>
      <c r="I21">
        <f>VLOOKUP($B21,CLIENTES!$A$1:$H$300,2,0)</f>
        <v>0</v>
      </c>
      <c r="J21" t="str">
        <f>VLOOKUP($B21,CLIENTES!$A$1:$H$300,3,0)</f>
        <v>Brais</v>
      </c>
      <c r="K21" t="str">
        <f>VLOOKUP($B21,CLIENTES!$A$1:$H$300,4,0)</f>
        <v>Chas Gestal</v>
      </c>
      <c r="L21" t="str">
        <f>VLOOKUP($B21,CLIENTES!$A$1:$H$300,5,0)</f>
        <v>comedor Comercial</v>
      </c>
      <c r="M21">
        <f>VLOOKUP($B21,CLIENTES!$A$1:$H$300,6,0)</f>
        <v>618292754</v>
      </c>
      <c r="N21">
        <f>VLOOKUP($B21,CLIENTES!$A$1:$H$300,7,0)</f>
        <v>0</v>
      </c>
      <c r="O21">
        <f>VLOOKUP($B21,CLIENTES!$A$1:$H$300,8,0)</f>
        <v>0</v>
      </c>
      <c r="P21" t="str">
        <f t="shared" si="1"/>
        <v>LASAÑA BOLOÑESA; MENESTRA DE VERDURAS</v>
      </c>
    </row>
    <row r="22" spans="1:16" ht="15.75" thickBot="1">
      <c r="A22">
        <v>21</v>
      </c>
      <c r="B22" s="1" t="s">
        <v>46</v>
      </c>
      <c r="C22" s="1" t="s">
        <v>708</v>
      </c>
      <c r="D22" s="1" t="s">
        <v>706</v>
      </c>
      <c r="E22" s="1" t="s">
        <v>680</v>
      </c>
      <c r="F22" s="1" t="s">
        <v>677</v>
      </c>
      <c r="G22" s="1" t="s">
        <v>571</v>
      </c>
      <c r="H22" s="1"/>
      <c r="I22">
        <f>VLOOKUP($B22,CLIENTES!$A$1:$H$300,2,0)</f>
        <v>16</v>
      </c>
      <c r="J22" t="str">
        <f>VLOOKUP($B22,CLIENTES!$A$1:$H$300,3,0)</f>
        <v>Juan</v>
      </c>
      <c r="K22" t="str">
        <f>VLOOKUP($B22,CLIENTES!$A$1:$H$300,4,0)</f>
        <v>Lado Veiga</v>
      </c>
      <c r="L22" t="str">
        <f>VLOOKUP($B22,CLIENTES!$A$1:$H$300,5,0)</f>
        <v>comedor Comercial</v>
      </c>
      <c r="M22">
        <f>VLOOKUP($B22,CLIENTES!$A$1:$H$300,6,0)</f>
        <v>607845276</v>
      </c>
      <c r="N22">
        <f>VLOOKUP($B22,CLIENTES!$A$1:$H$300,7,0)</f>
        <v>0</v>
      </c>
      <c r="O22">
        <f>VLOOKUP($B22,CLIENTES!$A$1:$H$300,8,0)</f>
        <v>0</v>
      </c>
      <c r="P22" t="str">
        <f t="shared" ref="P22:P54" si="2">CONCATENATE(D22,"; ",E22)</f>
        <v>GUISO DE POTA; PATATAS COCIDAS</v>
      </c>
    </row>
    <row r="23" spans="1:16" s="24" customFormat="1" ht="15.75" thickBot="1">
      <c r="A23" s="24">
        <v>22</v>
      </c>
      <c r="B23" s="1" t="s">
        <v>190</v>
      </c>
      <c r="C23" s="1" t="s">
        <v>708</v>
      </c>
      <c r="D23" s="1" t="s">
        <v>709</v>
      </c>
      <c r="E23" s="1" t="s">
        <v>703</v>
      </c>
      <c r="F23" s="1" t="s">
        <v>677</v>
      </c>
      <c r="G23" s="1" t="s">
        <v>571</v>
      </c>
      <c r="H23" s="1"/>
      <c r="I23" s="24">
        <f>VLOOKUP($B23,CLIENTES!$A$1:$H$300,2,0)</f>
        <v>71</v>
      </c>
      <c r="J23" s="24" t="str">
        <f>VLOOKUP($B23,CLIENTES!$A$1:$H$300,3,0)</f>
        <v>Antom</v>
      </c>
      <c r="K23" s="24" t="str">
        <f>VLOOKUP($B23,CLIENTES!$A$1:$H$300,4,0)</f>
        <v>Meilán García</v>
      </c>
      <c r="L23" s="24" t="str">
        <f>VLOOKUP($B23,CLIENTES!$A$1:$H$300,5,0)</f>
        <v>comedor Rocha</v>
      </c>
      <c r="M23" s="24">
        <f>VLOOKUP($B23,CLIENTES!$A$1:$H$300,6,0)</f>
        <v>0</v>
      </c>
      <c r="N23" s="24">
        <f>VLOOKUP($B23,CLIENTES!$A$1:$H$300,7,0)</f>
        <v>0</v>
      </c>
      <c r="O23" s="24">
        <f>VLOOKUP($B23,CLIENTES!$A$1:$H$300,8,0)</f>
        <v>0</v>
      </c>
      <c r="P23" s="24" t="str">
        <f t="shared" si="2"/>
        <v>TERNERA ASADA; PATATAS FRITAS</v>
      </c>
    </row>
    <row r="24" spans="1:16" ht="15.75" thickBot="1">
      <c r="A24">
        <v>23</v>
      </c>
      <c r="B24" s="1" t="s">
        <v>574</v>
      </c>
      <c r="C24" s="1" t="s">
        <v>708</v>
      </c>
      <c r="D24" s="1" t="s">
        <v>706</v>
      </c>
      <c r="E24" s="1" t="s">
        <v>702</v>
      </c>
      <c r="F24" s="1" t="s">
        <v>677</v>
      </c>
      <c r="G24" s="1" t="s">
        <v>571</v>
      </c>
      <c r="H24" s="6"/>
      <c r="I24">
        <f>VLOOKUP($B24,CLIENTES!$A$1:$H$300,2,0)</f>
        <v>17</v>
      </c>
      <c r="J24" t="str">
        <f>VLOOKUP($B24,CLIENTES!$A$1:$H$300,3,0)</f>
        <v>Manuel</v>
      </c>
      <c r="K24" t="str">
        <f>VLOOKUP($B24,CLIENTES!$A$1:$H$300,4,0)</f>
        <v>Regueiro Seoane</v>
      </c>
      <c r="L24" t="str">
        <f>VLOOKUP($B24,CLIENTES!$A$1:$H$300,5,0)</f>
        <v>comedor Comercial</v>
      </c>
      <c r="M24">
        <f>VLOOKUP($B24,CLIENTES!$A$1:$H$300,6,0)</f>
        <v>0</v>
      </c>
      <c r="N24">
        <f>VLOOKUP($B24,CLIENTES!$A$1:$H$300,7,0)</f>
        <v>0</v>
      </c>
      <c r="O24">
        <f>VLOOKUP($B24,CLIENTES!$A$1:$H$300,8,0)</f>
        <v>0</v>
      </c>
      <c r="P24" t="str">
        <f t="shared" si="2"/>
        <v>GUISO DE POTA; ARROZ EN BLANCO</v>
      </c>
    </row>
    <row r="25" spans="1:16" ht="15.75" thickBot="1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VLOOKUP($B25,CLIENTES!$A$1:$H$300,2,0)</f>
        <v>#N/A</v>
      </c>
      <c r="J25" t="e">
        <f>VLOOKUP($B25,CLIENTES!$A$1:$H$300,3,0)</f>
        <v>#N/A</v>
      </c>
      <c r="K25" t="e">
        <f>VLOOKUP($B25,CLIENTES!$A$1:$H$300,4,0)</f>
        <v>#N/A</v>
      </c>
      <c r="L25" t="e">
        <f>VLOOKUP($B25,CLIENTES!$A$1:$H$300,5,0)</f>
        <v>#N/A</v>
      </c>
      <c r="M25" t="e">
        <f>VLOOKUP($B25,CLIENTES!$A$1:$H$300,6,0)</f>
        <v>#N/A</v>
      </c>
      <c r="N25" t="e">
        <f>VLOOKUP($B25,CLIENTES!$A$1:$H$300,7,0)</f>
        <v>#N/A</v>
      </c>
      <c r="O25" t="e">
        <f>VLOOKUP($B25,CLIENTES!$A$1:$H$300,8,0)</f>
        <v>#N/A</v>
      </c>
      <c r="P25" t="str">
        <f t="shared" si="2"/>
        <v xml:space="preserve">; </v>
      </c>
    </row>
    <row r="26" spans="1:16" ht="15.75" thickBot="1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VLOOKUP($B26,CLIENTES!$A$1:$H$300,2,0)</f>
        <v>#N/A</v>
      </c>
      <c r="J26" t="e">
        <f>VLOOKUP($B26,CLIENTES!$A$1:$H$300,3,0)</f>
        <v>#N/A</v>
      </c>
      <c r="K26" t="e">
        <f>VLOOKUP($B26,CLIENTES!$A$1:$H$300,4,0)</f>
        <v>#N/A</v>
      </c>
      <c r="L26" t="e">
        <f>VLOOKUP($B26,CLIENTES!$A$1:$H$300,5,0)</f>
        <v>#N/A</v>
      </c>
      <c r="M26" t="e">
        <f>VLOOKUP($B26,CLIENTES!$A$1:$H$300,6,0)</f>
        <v>#N/A</v>
      </c>
      <c r="N26" t="e">
        <f>VLOOKUP($B26,CLIENTES!$A$1:$H$300,7,0)</f>
        <v>#N/A</v>
      </c>
      <c r="O26" t="e">
        <f>VLOOKUP($B26,CLIENTES!$A$1:$H$300,8,0)</f>
        <v>#N/A</v>
      </c>
      <c r="P26" t="str">
        <f t="shared" si="2"/>
        <v xml:space="preserve">; </v>
      </c>
    </row>
    <row r="27" spans="1:16" ht="15.75" thickBot="1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VLOOKUP($B27,CLIENTES!$A$1:$H$300,2,0)</f>
        <v>#N/A</v>
      </c>
      <c r="J27" t="e">
        <f>VLOOKUP($B27,CLIENTES!$A$1:$H$300,3,0)</f>
        <v>#N/A</v>
      </c>
      <c r="K27" t="e">
        <f>VLOOKUP($B27,CLIENTES!$A$1:$H$300,4,0)</f>
        <v>#N/A</v>
      </c>
      <c r="L27" t="e">
        <f>VLOOKUP($B27,CLIENTES!$A$1:$H$300,5,0)</f>
        <v>#N/A</v>
      </c>
      <c r="M27" t="e">
        <f>VLOOKUP($B27,CLIENTES!$A$1:$H$300,6,0)</f>
        <v>#N/A</v>
      </c>
      <c r="N27" t="e">
        <f>VLOOKUP($B27,CLIENTES!$A$1:$H$300,7,0)</f>
        <v>#N/A</v>
      </c>
      <c r="O27" t="e">
        <f>VLOOKUP($B27,CLIENTES!$A$1:$H$300,8,0)</f>
        <v>#N/A</v>
      </c>
      <c r="P27" t="str">
        <f t="shared" si="2"/>
        <v xml:space="preserve">; </v>
      </c>
    </row>
    <row r="28" spans="1:16" ht="15.75" thickBot="1">
      <c r="A28">
        <v>27</v>
      </c>
      <c r="B28" s="1"/>
      <c r="C28" s="1"/>
      <c r="D28" s="1"/>
      <c r="E28" s="1"/>
      <c r="F28" s="1"/>
      <c r="G28" s="1"/>
      <c r="H28" s="1"/>
      <c r="I28" t="e">
        <f>VLOOKUP($B28,CLIENTES!$A$1:$H$300,2,0)</f>
        <v>#N/A</v>
      </c>
      <c r="J28" t="e">
        <f>VLOOKUP($B28,CLIENTES!$A$1:$H$300,3,0)</f>
        <v>#N/A</v>
      </c>
      <c r="K28" t="e">
        <f>VLOOKUP($B28,CLIENTES!$A$1:$H$300,4,0)</f>
        <v>#N/A</v>
      </c>
      <c r="L28" t="e">
        <f>VLOOKUP($B28,CLIENTES!$A$1:$H$300,5,0)</f>
        <v>#N/A</v>
      </c>
      <c r="M28" t="e">
        <f>VLOOKUP($B28,CLIENTES!$A$1:$H$300,6,0)</f>
        <v>#N/A</v>
      </c>
      <c r="N28" t="e">
        <f>VLOOKUP($B28,CLIENTES!$A$1:$H$300,7,0)</f>
        <v>#N/A</v>
      </c>
      <c r="O28" t="e">
        <f>VLOOKUP($B28,CLIENTES!$A$1:$H$300,8,0)</f>
        <v>#N/A</v>
      </c>
      <c r="P28" t="str">
        <f t="shared" si="2"/>
        <v xml:space="preserve">; </v>
      </c>
    </row>
    <row r="29" spans="1:16" ht="15.75" thickBot="1">
      <c r="A29">
        <v>28</v>
      </c>
      <c r="B29" s="1"/>
      <c r="C29" s="1"/>
      <c r="D29" s="1"/>
      <c r="E29" s="1"/>
      <c r="F29" s="1"/>
      <c r="G29" s="1"/>
      <c r="H29" s="6"/>
      <c r="I29" t="e">
        <f>VLOOKUP($B29,CLIENTES!$A$1:$H$300,2,0)</f>
        <v>#N/A</v>
      </c>
      <c r="J29" t="e">
        <f>VLOOKUP($B29,CLIENTES!$A$1:$H$300,3,0)</f>
        <v>#N/A</v>
      </c>
      <c r="K29" t="e">
        <f>VLOOKUP($B29,CLIENTES!$A$1:$H$300,4,0)</f>
        <v>#N/A</v>
      </c>
      <c r="L29" t="e">
        <f>VLOOKUP($B29,CLIENTES!$A$1:$H$300,5,0)</f>
        <v>#N/A</v>
      </c>
      <c r="M29" t="e">
        <f>VLOOKUP($B29,CLIENTES!$A$1:$H$300,6,0)</f>
        <v>#N/A</v>
      </c>
      <c r="N29" t="e">
        <f>VLOOKUP($B29,CLIENTES!$A$1:$H$300,7,0)</f>
        <v>#N/A</v>
      </c>
      <c r="O29" t="e">
        <f>VLOOKUP($B29,CLIENTES!$A$1:$H$300,8,0)</f>
        <v>#N/A</v>
      </c>
      <c r="P29" t="str">
        <f t="shared" si="2"/>
        <v xml:space="preserve">; </v>
      </c>
    </row>
    <row r="30" spans="1:16" ht="15.75" thickBot="1">
      <c r="A30">
        <v>29</v>
      </c>
      <c r="B30" s="1"/>
      <c r="C30" s="1"/>
      <c r="D30" s="1"/>
      <c r="E30" s="1"/>
      <c r="F30" s="1"/>
      <c r="G30" s="1"/>
      <c r="H30" s="1"/>
      <c r="I30" t="e">
        <f>VLOOKUP($B30,CLIENTES!$A$1:$H$300,2,0)</f>
        <v>#N/A</v>
      </c>
      <c r="J30" t="e">
        <f>VLOOKUP($B30,CLIENTES!$A$1:$H$300,3,0)</f>
        <v>#N/A</v>
      </c>
      <c r="K30" t="e">
        <f>VLOOKUP($B30,CLIENTES!$A$1:$H$300,4,0)</f>
        <v>#N/A</v>
      </c>
      <c r="L30" t="e">
        <f>VLOOKUP($B30,CLIENTES!$A$1:$H$300,5,0)</f>
        <v>#N/A</v>
      </c>
      <c r="M30" t="e">
        <f>VLOOKUP($B30,CLIENTES!$A$1:$H$300,6,0)</f>
        <v>#N/A</v>
      </c>
      <c r="N30" t="e">
        <f>VLOOKUP($B30,CLIENTES!$A$1:$H$300,7,0)</f>
        <v>#N/A</v>
      </c>
      <c r="O30" t="e">
        <f>VLOOKUP($B30,CLIENTES!$A$1:$H$300,8,0)</f>
        <v>#N/A</v>
      </c>
      <c r="P30" t="str">
        <f t="shared" si="2"/>
        <v xml:space="preserve">; </v>
      </c>
    </row>
    <row r="31" spans="1:16" ht="15.75" thickBot="1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VLOOKUP($B31,CLIENTES!$A$1:$H$300,2,0)</f>
        <v>#N/A</v>
      </c>
      <c r="J31" t="e">
        <f>VLOOKUP($B31,CLIENTES!$A$1:$H$300,3,0)</f>
        <v>#N/A</v>
      </c>
      <c r="K31" t="e">
        <f>VLOOKUP($B31,CLIENTES!$A$1:$H$300,4,0)</f>
        <v>#N/A</v>
      </c>
      <c r="L31" t="e">
        <f>VLOOKUP($B31,CLIENTES!$A$1:$H$300,5,0)</f>
        <v>#N/A</v>
      </c>
      <c r="M31" t="e">
        <f>VLOOKUP($B31,CLIENTES!$A$1:$H$300,6,0)</f>
        <v>#N/A</v>
      </c>
      <c r="N31" t="e">
        <f>VLOOKUP($B31,CLIENTES!$A$1:$H$300,7,0)</f>
        <v>#N/A</v>
      </c>
      <c r="O31" t="e">
        <f>VLOOKUP($B31,CLIENTES!$A$1:$H$300,8,0)</f>
        <v>#N/A</v>
      </c>
      <c r="P31" t="str">
        <f t="shared" si="2"/>
        <v xml:space="preserve">; </v>
      </c>
    </row>
    <row r="32" spans="1:16" ht="15.75" thickBot="1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VLOOKUP($B32,CLIENTES!$A$1:$H$300,2,0)</f>
        <v>#N/A</v>
      </c>
      <c r="J32" t="e">
        <f>VLOOKUP($B32,CLIENTES!$A$1:$H$300,3,0)</f>
        <v>#N/A</v>
      </c>
      <c r="K32" t="e">
        <f>VLOOKUP($B32,CLIENTES!$A$1:$H$300,4,0)</f>
        <v>#N/A</v>
      </c>
      <c r="L32" t="e">
        <f>VLOOKUP($B32,CLIENTES!$A$1:$H$300,5,0)</f>
        <v>#N/A</v>
      </c>
      <c r="M32" t="e">
        <f>VLOOKUP($B32,CLIENTES!$A$1:$H$300,6,0)</f>
        <v>#N/A</v>
      </c>
      <c r="N32" t="e">
        <f>VLOOKUP($B32,CLIENTES!$A$1:$H$300,7,0)</f>
        <v>#N/A</v>
      </c>
      <c r="O32" t="e">
        <f>VLOOKUP($B32,CLIENTES!$A$1:$H$300,8,0)</f>
        <v>#N/A</v>
      </c>
      <c r="P32" t="str">
        <f t="shared" si="2"/>
        <v xml:space="preserve">; </v>
      </c>
    </row>
    <row r="33" spans="1:16" ht="15.75" thickBot="1">
      <c r="A33">
        <v>32</v>
      </c>
      <c r="B33" s="1"/>
      <c r="C33" s="1"/>
      <c r="D33" s="1"/>
      <c r="E33" s="1"/>
      <c r="F33" s="1"/>
      <c r="G33" s="1"/>
      <c r="H33" s="1"/>
      <c r="I33" t="e">
        <f>VLOOKUP($B33,CLIENTES!$A$1:$H$300,2,0)</f>
        <v>#N/A</v>
      </c>
      <c r="J33" t="e">
        <f>VLOOKUP($B33,CLIENTES!$A$1:$H$300,3,0)</f>
        <v>#N/A</v>
      </c>
      <c r="K33" t="e">
        <f>VLOOKUP($B33,CLIENTES!$A$1:$H$300,4,0)</f>
        <v>#N/A</v>
      </c>
      <c r="L33" t="e">
        <f>VLOOKUP($B33,CLIENTES!$A$1:$H$300,5,0)</f>
        <v>#N/A</v>
      </c>
      <c r="M33" t="e">
        <f>VLOOKUP($B33,CLIENTES!$A$1:$H$300,6,0)</f>
        <v>#N/A</v>
      </c>
      <c r="N33" t="e">
        <f>VLOOKUP($B33,CLIENTES!$A$1:$H$300,7,0)</f>
        <v>#N/A</v>
      </c>
      <c r="O33" t="e">
        <f>VLOOKUP($B33,CLIENTES!$A$1:$H$300,8,0)</f>
        <v>#N/A</v>
      </c>
      <c r="P33" t="str">
        <f t="shared" si="2"/>
        <v xml:space="preserve">; </v>
      </c>
    </row>
    <row r="34" spans="1:16" ht="15.75" thickBot="1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VLOOKUP($B34,CLIENTES!$A$1:$H$300,2,0)</f>
        <v>#N/A</v>
      </c>
      <c r="J34" t="e">
        <f>VLOOKUP($B34,CLIENTES!$A$1:$H$300,3,0)</f>
        <v>#N/A</v>
      </c>
      <c r="K34" t="e">
        <f>VLOOKUP($B34,CLIENTES!$A$1:$H$300,4,0)</f>
        <v>#N/A</v>
      </c>
      <c r="L34" t="e">
        <f>VLOOKUP($B34,CLIENTES!$A$1:$H$300,5,0)</f>
        <v>#N/A</v>
      </c>
      <c r="M34" t="e">
        <f>VLOOKUP($B34,CLIENTES!$A$1:$H$300,6,0)</f>
        <v>#N/A</v>
      </c>
      <c r="N34" t="e">
        <f>VLOOKUP($B34,CLIENTES!$A$1:$H$300,7,0)</f>
        <v>#N/A</v>
      </c>
      <c r="O34" t="e">
        <f>VLOOKUP($B34,CLIENTES!$A$1:$H$300,8,0)</f>
        <v>#N/A</v>
      </c>
      <c r="P34" t="str">
        <f t="shared" si="2"/>
        <v xml:space="preserve">; </v>
      </c>
    </row>
    <row r="35" spans="1:16" ht="15.75" thickBot="1">
      <c r="A35">
        <v>34</v>
      </c>
      <c r="B35" s="1"/>
      <c r="C35" s="1"/>
      <c r="D35" s="1"/>
      <c r="E35" s="1"/>
      <c r="F35" s="1"/>
      <c r="G35" s="1"/>
      <c r="H35" s="22"/>
      <c r="I35" t="e">
        <f>VLOOKUP($B35,CLIENTES!$A$1:$H$300,2,0)</f>
        <v>#N/A</v>
      </c>
      <c r="J35" t="e">
        <f>VLOOKUP($B35,CLIENTES!$A$1:$H$300,3,0)</f>
        <v>#N/A</v>
      </c>
      <c r="K35" t="e">
        <f>VLOOKUP($B35,CLIENTES!$A$1:$H$300,4,0)</f>
        <v>#N/A</v>
      </c>
      <c r="L35" t="e">
        <f>VLOOKUP($B35,CLIENTES!$A$1:$H$300,5,0)</f>
        <v>#N/A</v>
      </c>
      <c r="M35" t="e">
        <f>VLOOKUP($B35,CLIENTES!$A$1:$H$300,6,0)</f>
        <v>#N/A</v>
      </c>
      <c r="N35" t="e">
        <f>VLOOKUP($B35,CLIENTES!$A$1:$H$300,7,0)</f>
        <v>#N/A</v>
      </c>
      <c r="O35" t="e">
        <f>VLOOKUP($B35,CLIENTES!$A$1:$H$300,8,0)</f>
        <v>#N/A</v>
      </c>
      <c r="P35" t="str">
        <f t="shared" si="2"/>
        <v xml:space="preserve">; </v>
      </c>
    </row>
    <row r="36" spans="1:16" ht="15.75" thickBot="1">
      <c r="A36">
        <v>35</v>
      </c>
      <c r="B36" s="1"/>
      <c r="C36" s="1"/>
      <c r="D36" s="1"/>
      <c r="E36" s="1"/>
      <c r="F36" s="1"/>
      <c r="G36" s="1"/>
      <c r="H36" s="22"/>
      <c r="I36" t="e">
        <f>VLOOKUP($B36,CLIENTES!$A$1:$H$300,2,0)</f>
        <v>#N/A</v>
      </c>
      <c r="J36" t="e">
        <f>VLOOKUP($B36,CLIENTES!$A$1:$H$300,3,0)</f>
        <v>#N/A</v>
      </c>
      <c r="K36" t="e">
        <f>VLOOKUP($B36,CLIENTES!$A$1:$H$300,4,0)</f>
        <v>#N/A</v>
      </c>
      <c r="L36" t="e">
        <f>VLOOKUP($B36,CLIENTES!$A$1:$H$300,5,0)</f>
        <v>#N/A</v>
      </c>
      <c r="M36" t="e">
        <f>VLOOKUP($B36,CLIENTES!$A$1:$H$300,6,0)</f>
        <v>#N/A</v>
      </c>
      <c r="N36" t="e">
        <f>VLOOKUP($B36,CLIENTES!$A$1:$H$300,7,0)</f>
        <v>#N/A</v>
      </c>
      <c r="O36" t="e">
        <f>VLOOKUP($B36,CLIENTES!$A$1:$H$300,8,0)</f>
        <v>#N/A</v>
      </c>
      <c r="P36" t="str">
        <f t="shared" si="2"/>
        <v xml:space="preserve">; </v>
      </c>
    </row>
    <row r="37" spans="1:16" ht="15.75" thickBot="1">
      <c r="A37">
        <v>36</v>
      </c>
      <c r="B37" s="1"/>
      <c r="C37" s="1"/>
      <c r="D37" s="1"/>
      <c r="E37" s="1"/>
      <c r="F37" s="1"/>
      <c r="G37" s="1"/>
      <c r="H37" s="22"/>
      <c r="I37" t="e">
        <f>VLOOKUP($B37,CLIENTES!$A$1:$H$300,2,0)</f>
        <v>#N/A</v>
      </c>
      <c r="J37" t="e">
        <f>VLOOKUP($B37,CLIENTES!$A$1:$H$300,3,0)</f>
        <v>#N/A</v>
      </c>
      <c r="K37" t="e">
        <f>VLOOKUP($B37,CLIENTES!$A$1:$H$300,4,0)</f>
        <v>#N/A</v>
      </c>
      <c r="L37" t="e">
        <f>VLOOKUP($B37,CLIENTES!$A$1:$H$300,5,0)</f>
        <v>#N/A</v>
      </c>
      <c r="M37" t="e">
        <f>VLOOKUP($B37,CLIENTES!$A$1:$H$300,6,0)</f>
        <v>#N/A</v>
      </c>
      <c r="N37" t="e">
        <f>VLOOKUP($B37,CLIENTES!$A$1:$H$300,7,0)</f>
        <v>#N/A</v>
      </c>
      <c r="O37" t="e">
        <f>VLOOKUP($B37,CLIENTES!$A$1:$H$300,8,0)</f>
        <v>#N/A</v>
      </c>
      <c r="P37" t="str">
        <f t="shared" si="2"/>
        <v xml:space="preserve">; </v>
      </c>
    </row>
    <row r="38" spans="1:16" ht="15.75" thickBot="1">
      <c r="A38">
        <v>37</v>
      </c>
      <c r="B38" s="1"/>
      <c r="C38" s="1"/>
      <c r="D38" s="1"/>
      <c r="E38" s="1"/>
      <c r="F38" s="1"/>
      <c r="G38" s="1"/>
      <c r="I38" t="e">
        <f>VLOOKUP($B38,CLIENTES!$A$1:$H$300,2,0)</f>
        <v>#N/A</v>
      </c>
      <c r="J38" t="e">
        <f>VLOOKUP($B38,CLIENTES!$A$1:$H$300,3,0)</f>
        <v>#N/A</v>
      </c>
      <c r="K38" t="e">
        <f>VLOOKUP($B38,CLIENTES!$A$1:$H$300,4,0)</f>
        <v>#N/A</v>
      </c>
      <c r="L38" t="e">
        <f>VLOOKUP($B38,CLIENTES!$A$1:$H$300,5,0)</f>
        <v>#N/A</v>
      </c>
      <c r="M38" t="e">
        <f>VLOOKUP($B38,CLIENTES!$A$1:$H$300,6,0)</f>
        <v>#N/A</v>
      </c>
      <c r="N38" t="e">
        <f>VLOOKUP($B38,CLIENTES!$A$1:$H$300,7,0)</f>
        <v>#N/A</v>
      </c>
      <c r="O38" t="e">
        <f>VLOOKUP($B38,CLIENTES!$A$1:$H$300,8,0)</f>
        <v>#N/A</v>
      </c>
      <c r="P38" t="str">
        <f t="shared" si="2"/>
        <v xml:space="preserve">; </v>
      </c>
    </row>
    <row r="39" spans="1:16" ht="15.75" thickBot="1">
      <c r="A39">
        <v>38</v>
      </c>
      <c r="B39" s="1"/>
      <c r="C39" s="1"/>
      <c r="D39" s="1"/>
      <c r="E39" s="1"/>
      <c r="F39" s="1"/>
      <c r="G39" s="1"/>
      <c r="I39" t="e">
        <f>VLOOKUP($B39,CLIENTES!$A$1:$H$300,2,0)</f>
        <v>#N/A</v>
      </c>
      <c r="J39" t="e">
        <f>VLOOKUP($B39,CLIENTES!$A$1:$H$300,3,0)</f>
        <v>#N/A</v>
      </c>
      <c r="K39" t="e">
        <f>VLOOKUP($B39,CLIENTES!$A$1:$H$300,4,0)</f>
        <v>#N/A</v>
      </c>
      <c r="L39" t="e">
        <f>VLOOKUP($B39,CLIENTES!$A$1:$H$300,5,0)</f>
        <v>#N/A</v>
      </c>
      <c r="M39" t="e">
        <f>VLOOKUP($B39,CLIENTES!$A$1:$H$300,6,0)</f>
        <v>#N/A</v>
      </c>
      <c r="N39" t="e">
        <f>VLOOKUP($B39,CLIENTES!$A$1:$H$300,7,0)</f>
        <v>#N/A</v>
      </c>
      <c r="O39" t="e">
        <f>VLOOKUP($B39,CLIENTES!$A$1:$H$300,8,0)</f>
        <v>#N/A</v>
      </c>
      <c r="P39" t="str">
        <f t="shared" si="2"/>
        <v xml:space="preserve">; </v>
      </c>
    </row>
    <row r="40" spans="1:16" ht="15.75" thickBot="1">
      <c r="A40">
        <v>39</v>
      </c>
      <c r="B40" s="1"/>
      <c r="C40" s="6"/>
      <c r="D40" s="1"/>
      <c r="E40" s="1"/>
      <c r="F40" s="1"/>
      <c r="G40" s="1"/>
      <c r="I40" t="e">
        <f>VLOOKUP($B40,CLIENTES!$A$1:$H$300,2,0)</f>
        <v>#N/A</v>
      </c>
      <c r="J40" t="e">
        <f>VLOOKUP($B40,CLIENTES!$A$1:$H$300,3,0)</f>
        <v>#N/A</v>
      </c>
      <c r="K40" t="e">
        <f>VLOOKUP($B40,CLIENTES!$A$1:$H$300,4,0)</f>
        <v>#N/A</v>
      </c>
      <c r="L40" t="e">
        <f>VLOOKUP($B40,CLIENTES!$A$1:$H$300,5,0)</f>
        <v>#N/A</v>
      </c>
      <c r="M40" t="e">
        <f>VLOOKUP($B40,CLIENTES!$A$1:$H$300,6,0)</f>
        <v>#N/A</v>
      </c>
      <c r="N40" t="e">
        <f>VLOOKUP($B40,CLIENTES!$A$1:$H$300,7,0)</f>
        <v>#N/A</v>
      </c>
      <c r="O40" t="e">
        <f>VLOOKUP($B40,CLIENTES!$A$1:$H$300,8,0)</f>
        <v>#N/A</v>
      </c>
      <c r="P40" t="str">
        <f t="shared" si="2"/>
        <v xml:space="preserve">; </v>
      </c>
    </row>
    <row r="41" spans="1:16" ht="15.75" thickBot="1">
      <c r="A41">
        <v>40</v>
      </c>
      <c r="B41" s="1"/>
      <c r="C41" s="1"/>
      <c r="D41" s="1"/>
      <c r="E41" s="1"/>
      <c r="F41" s="1"/>
      <c r="G41" s="1"/>
      <c r="I41" t="e">
        <f>VLOOKUP($B41,CLIENTES!$A$1:$H$300,2,0)</f>
        <v>#N/A</v>
      </c>
      <c r="J41" t="e">
        <f>VLOOKUP($B41,CLIENTES!$A$1:$H$300,3,0)</f>
        <v>#N/A</v>
      </c>
      <c r="K41" t="e">
        <f>VLOOKUP($B41,CLIENTES!$A$1:$H$300,4,0)</f>
        <v>#N/A</v>
      </c>
      <c r="L41" t="e">
        <f>VLOOKUP($B41,CLIENTES!$A$1:$H$300,5,0)</f>
        <v>#N/A</v>
      </c>
      <c r="M41" t="e">
        <f>VLOOKUP($B41,CLIENTES!$A$1:$H$300,6,0)</f>
        <v>#N/A</v>
      </c>
      <c r="N41" t="e">
        <f>VLOOKUP($B41,CLIENTES!$A$1:$H$300,7,0)</f>
        <v>#N/A</v>
      </c>
      <c r="O41" t="e">
        <f>VLOOKUP($B41,CLIENTES!$A$1:$H$300,8,0)</f>
        <v>#N/A</v>
      </c>
      <c r="P41" t="str">
        <f t="shared" si="2"/>
        <v xml:space="preserve">; </v>
      </c>
    </row>
    <row r="42" spans="1:16" ht="15.75" thickBot="1">
      <c r="A42">
        <v>41</v>
      </c>
      <c r="B42" s="1"/>
      <c r="C42" s="1"/>
      <c r="D42" s="1"/>
      <c r="E42" s="1"/>
      <c r="F42" s="1"/>
      <c r="G42" s="1"/>
      <c r="I42" t="e">
        <f>VLOOKUP($B42,CLIENTES!$A$1:$H$300,2,0)</f>
        <v>#N/A</v>
      </c>
      <c r="J42" t="e">
        <f>VLOOKUP($B42,CLIENTES!$A$1:$H$300,3,0)</f>
        <v>#N/A</v>
      </c>
      <c r="K42" t="e">
        <f>VLOOKUP($B42,CLIENTES!$A$1:$H$300,4,0)</f>
        <v>#N/A</v>
      </c>
      <c r="L42" t="e">
        <f>VLOOKUP($B42,CLIENTES!$A$1:$H$300,5,0)</f>
        <v>#N/A</v>
      </c>
      <c r="M42" t="e">
        <f>VLOOKUP($B42,CLIENTES!$A$1:$H$300,6,0)</f>
        <v>#N/A</v>
      </c>
      <c r="N42" t="e">
        <f>VLOOKUP($B42,CLIENTES!$A$1:$H$300,7,0)</f>
        <v>#N/A</v>
      </c>
      <c r="O42" t="e">
        <f>VLOOKUP($B42,CLIENTES!$A$1:$H$300,8,0)</f>
        <v>#N/A</v>
      </c>
      <c r="P42" t="str">
        <f t="shared" si="2"/>
        <v xml:space="preserve">; </v>
      </c>
    </row>
    <row r="43" spans="1:16" ht="15.75" thickBot="1">
      <c r="A43">
        <v>42</v>
      </c>
      <c r="B43" s="1"/>
      <c r="C43" s="1"/>
      <c r="D43" s="1"/>
      <c r="E43" s="1"/>
      <c r="F43" s="1"/>
      <c r="G43" s="1"/>
      <c r="I43" t="e">
        <f>VLOOKUP($B43,CLIENTES!$A$1:$H$300,2,0)</f>
        <v>#N/A</v>
      </c>
      <c r="J43" t="e">
        <f>VLOOKUP($B43,CLIENTES!$A$1:$H$300,3,0)</f>
        <v>#N/A</v>
      </c>
      <c r="K43" t="e">
        <f>VLOOKUP($B43,CLIENTES!$A$1:$H$300,4,0)</f>
        <v>#N/A</v>
      </c>
      <c r="L43" t="e">
        <f>VLOOKUP($B43,CLIENTES!$A$1:$H$300,5,0)</f>
        <v>#N/A</v>
      </c>
      <c r="M43" t="e">
        <f>VLOOKUP($B43,CLIENTES!$A$1:$H$300,6,0)</f>
        <v>#N/A</v>
      </c>
      <c r="N43" t="e">
        <f>VLOOKUP($B43,CLIENTES!$A$1:$H$300,7,0)</f>
        <v>#N/A</v>
      </c>
      <c r="O43" t="e">
        <f>VLOOKUP($B43,CLIENTES!$A$1:$H$300,8,0)</f>
        <v>#N/A</v>
      </c>
      <c r="P43" t="str">
        <f t="shared" si="2"/>
        <v xml:space="preserve">; </v>
      </c>
    </row>
    <row r="44" spans="1:16" ht="15.75" thickBot="1">
      <c r="A44">
        <v>43</v>
      </c>
      <c r="B44" s="1"/>
      <c r="C44" s="1"/>
      <c r="D44" s="1"/>
      <c r="E44" s="1"/>
      <c r="F44" s="1"/>
      <c r="G44" s="1"/>
      <c r="I44" t="e">
        <f>VLOOKUP($B44,CLIENTES!$A$1:$H$300,2,0)</f>
        <v>#N/A</v>
      </c>
      <c r="J44" t="e">
        <f>VLOOKUP($B44,CLIENTES!$A$1:$H$300,3,0)</f>
        <v>#N/A</v>
      </c>
      <c r="K44" t="e">
        <f>VLOOKUP($B44,CLIENTES!$A$1:$H$300,4,0)</f>
        <v>#N/A</v>
      </c>
      <c r="L44" t="e">
        <f>VLOOKUP($B44,CLIENTES!$A$1:$H$300,5,0)</f>
        <v>#N/A</v>
      </c>
      <c r="M44" t="e">
        <f>VLOOKUP($B44,CLIENTES!$A$1:$H$300,6,0)</f>
        <v>#N/A</v>
      </c>
      <c r="N44" t="e">
        <f>VLOOKUP($B44,CLIENTES!$A$1:$H$300,7,0)</f>
        <v>#N/A</v>
      </c>
      <c r="O44" t="e">
        <f>VLOOKUP($B44,CLIENTES!$A$1:$H$300,8,0)</f>
        <v>#N/A</v>
      </c>
      <c r="P44" t="str">
        <f t="shared" si="2"/>
        <v xml:space="preserve">; </v>
      </c>
    </row>
    <row r="45" spans="1:16" ht="15.75" thickBot="1">
      <c r="A45">
        <v>44</v>
      </c>
      <c r="B45" s="1"/>
      <c r="C45" s="1"/>
      <c r="D45" s="1"/>
      <c r="E45" s="1"/>
      <c r="F45" s="1"/>
      <c r="G45" s="1"/>
      <c r="I45" t="e">
        <f>VLOOKUP($B45,CLIENTES!$A$1:$H$300,2,0)</f>
        <v>#N/A</v>
      </c>
      <c r="J45" t="e">
        <f>VLOOKUP($B45,CLIENTES!$A$1:$H$300,3,0)</f>
        <v>#N/A</v>
      </c>
      <c r="K45" t="e">
        <f>VLOOKUP($B45,CLIENTES!$A$1:$H$300,4,0)</f>
        <v>#N/A</v>
      </c>
      <c r="L45" t="e">
        <f>VLOOKUP($B45,CLIENTES!$A$1:$H$300,5,0)</f>
        <v>#N/A</v>
      </c>
      <c r="M45" t="e">
        <f>VLOOKUP($B45,CLIENTES!$A$1:$H$300,6,0)</f>
        <v>#N/A</v>
      </c>
      <c r="N45" t="e">
        <f>VLOOKUP($B45,CLIENTES!$A$1:$H$300,7,0)</f>
        <v>#N/A</v>
      </c>
      <c r="O45" t="e">
        <f>VLOOKUP($B45,CLIENTES!$A$1:$H$300,8,0)</f>
        <v>#N/A</v>
      </c>
      <c r="P45" t="str">
        <f t="shared" si="2"/>
        <v xml:space="preserve">; </v>
      </c>
    </row>
    <row r="46" spans="1:16" ht="15.75" thickBot="1">
      <c r="A46">
        <v>45</v>
      </c>
      <c r="B46" s="1"/>
      <c r="C46" s="1"/>
      <c r="D46" s="1"/>
      <c r="E46" s="1"/>
      <c r="F46" s="1"/>
      <c r="G46" s="1"/>
      <c r="I46" t="e">
        <f>VLOOKUP($B46,CLIENTES!$A$1:$H$300,2,0)</f>
        <v>#N/A</v>
      </c>
      <c r="J46" t="e">
        <f>VLOOKUP($B46,CLIENTES!$A$1:$H$300,3,0)</f>
        <v>#N/A</v>
      </c>
      <c r="K46" t="e">
        <f>VLOOKUP($B46,CLIENTES!$A$1:$H$300,4,0)</f>
        <v>#N/A</v>
      </c>
      <c r="L46" t="e">
        <f>VLOOKUP($B46,CLIENTES!$A$1:$H$300,5,0)</f>
        <v>#N/A</v>
      </c>
      <c r="M46" t="e">
        <f>VLOOKUP($B46,CLIENTES!$A$1:$H$300,6,0)</f>
        <v>#N/A</v>
      </c>
      <c r="N46" t="e">
        <f>VLOOKUP($B46,CLIENTES!$A$1:$H$300,7,0)</f>
        <v>#N/A</v>
      </c>
      <c r="O46" t="e">
        <f>VLOOKUP($B46,CLIENTES!$A$1:$H$300,8,0)</f>
        <v>#N/A</v>
      </c>
      <c r="P46" t="str">
        <f t="shared" si="2"/>
        <v xml:space="preserve">; </v>
      </c>
    </row>
    <row r="47" spans="1:16" ht="15.75" thickBot="1">
      <c r="A47">
        <v>46</v>
      </c>
      <c r="B47" s="1"/>
      <c r="C47" s="1"/>
      <c r="D47" s="1"/>
      <c r="E47" s="1"/>
      <c r="F47" s="1"/>
      <c r="G47" s="1"/>
      <c r="I47" t="e">
        <f>VLOOKUP($B47,CLIENTES!$A$1:$H$300,2,0)</f>
        <v>#N/A</v>
      </c>
      <c r="J47" t="e">
        <f>VLOOKUP($B47,CLIENTES!$A$1:$H$300,3,0)</f>
        <v>#N/A</v>
      </c>
      <c r="K47" t="e">
        <f>VLOOKUP($B47,CLIENTES!$A$1:$H$300,4,0)</f>
        <v>#N/A</v>
      </c>
      <c r="L47" t="e">
        <f>VLOOKUP($B47,CLIENTES!$A$1:$H$300,5,0)</f>
        <v>#N/A</v>
      </c>
      <c r="M47" t="e">
        <f>VLOOKUP($B47,CLIENTES!$A$1:$H$300,6,0)</f>
        <v>#N/A</v>
      </c>
      <c r="N47" t="e">
        <f>VLOOKUP($B47,CLIENTES!$A$1:$H$300,7,0)</f>
        <v>#N/A</v>
      </c>
      <c r="O47" t="e">
        <f>VLOOKUP($B47,CLIENTES!$A$1:$H$300,8,0)</f>
        <v>#N/A</v>
      </c>
      <c r="P47" t="str">
        <f t="shared" si="2"/>
        <v xml:space="preserve">; </v>
      </c>
    </row>
    <row r="48" spans="1:16" ht="15.75" thickBot="1">
      <c r="A48">
        <v>47</v>
      </c>
      <c r="B48" s="1"/>
      <c r="C48" s="1"/>
      <c r="D48" s="6"/>
      <c r="E48" s="1"/>
      <c r="F48" s="1"/>
      <c r="G48" s="1"/>
      <c r="I48" t="e">
        <f>VLOOKUP($B48,CLIENTES!$A$1:$H$300,2,0)</f>
        <v>#N/A</v>
      </c>
      <c r="J48" t="e">
        <f>VLOOKUP($B48,CLIENTES!$A$1:$H$300,3,0)</f>
        <v>#N/A</v>
      </c>
      <c r="K48" t="e">
        <f>VLOOKUP($B48,CLIENTES!$A$1:$H$300,4,0)</f>
        <v>#N/A</v>
      </c>
      <c r="L48" t="e">
        <f>VLOOKUP($B48,CLIENTES!$A$1:$H$300,5,0)</f>
        <v>#N/A</v>
      </c>
      <c r="M48" t="e">
        <f>VLOOKUP($B48,CLIENTES!$A$1:$H$300,6,0)</f>
        <v>#N/A</v>
      </c>
      <c r="N48" t="e">
        <f>VLOOKUP($B48,CLIENTES!$A$1:$H$300,7,0)</f>
        <v>#N/A</v>
      </c>
      <c r="O48" t="e">
        <f>VLOOKUP($B48,CLIENTES!$A$1:$H$300,8,0)</f>
        <v>#N/A</v>
      </c>
      <c r="P48" t="str">
        <f t="shared" si="2"/>
        <v xml:space="preserve">; </v>
      </c>
    </row>
    <row r="49" spans="1:16" ht="15.75" thickBot="1">
      <c r="A49">
        <v>48</v>
      </c>
      <c r="B49" s="1"/>
      <c r="C49" s="1"/>
      <c r="D49" s="1"/>
      <c r="E49" s="1"/>
      <c r="F49" s="1"/>
      <c r="G49" s="1"/>
      <c r="I49" t="e">
        <f>VLOOKUP($B49,CLIENTES!$A$1:$H$300,2,0)</f>
        <v>#N/A</v>
      </c>
      <c r="J49" t="e">
        <f>VLOOKUP($B49,CLIENTES!$A$1:$H$300,3,0)</f>
        <v>#N/A</v>
      </c>
      <c r="K49" t="e">
        <f>VLOOKUP($B49,CLIENTES!$A$1:$H$300,4,0)</f>
        <v>#N/A</v>
      </c>
      <c r="L49" t="e">
        <f>VLOOKUP($B49,CLIENTES!$A$1:$H$300,5,0)</f>
        <v>#N/A</v>
      </c>
      <c r="M49" t="e">
        <f>VLOOKUP($B49,CLIENTES!$A$1:$H$300,6,0)</f>
        <v>#N/A</v>
      </c>
      <c r="N49" t="e">
        <f>VLOOKUP($B49,CLIENTES!$A$1:$H$300,7,0)</f>
        <v>#N/A</v>
      </c>
      <c r="O49" t="e">
        <f>VLOOKUP($B49,CLIENTES!$A$1:$H$300,8,0)</f>
        <v>#N/A</v>
      </c>
      <c r="P49" t="str">
        <f t="shared" si="2"/>
        <v xml:space="preserve">; </v>
      </c>
    </row>
    <row r="50" spans="1:16" ht="15.75" thickBot="1">
      <c r="A50">
        <v>49</v>
      </c>
      <c r="B50" s="1"/>
      <c r="C50" s="1"/>
      <c r="D50" s="1"/>
      <c r="E50" s="6"/>
      <c r="F50" s="1"/>
      <c r="G50" s="1"/>
      <c r="I50" t="e">
        <f>VLOOKUP($B50,CLIENTES!$A$1:$H$300,2,0)</f>
        <v>#N/A</v>
      </c>
      <c r="J50" t="e">
        <f>VLOOKUP($B50,CLIENTES!$A$1:$H$300,3,0)</f>
        <v>#N/A</v>
      </c>
      <c r="K50" t="e">
        <f>VLOOKUP($B50,CLIENTES!$A$1:$H$300,4,0)</f>
        <v>#N/A</v>
      </c>
      <c r="L50" t="e">
        <f>VLOOKUP($B50,CLIENTES!$A$1:$H$300,5,0)</f>
        <v>#N/A</v>
      </c>
      <c r="M50" t="e">
        <f>VLOOKUP($B50,CLIENTES!$A$1:$H$300,6,0)</f>
        <v>#N/A</v>
      </c>
      <c r="N50" t="e">
        <f>VLOOKUP($B50,CLIENTES!$A$1:$H$300,7,0)</f>
        <v>#N/A</v>
      </c>
      <c r="O50" t="e">
        <f>VLOOKUP($B50,CLIENTES!$A$1:$H$300,8,0)</f>
        <v>#N/A</v>
      </c>
      <c r="P50" t="str">
        <f t="shared" si="2"/>
        <v xml:space="preserve">; </v>
      </c>
    </row>
    <row r="51" spans="1:16" ht="15.75" thickBot="1">
      <c r="A51">
        <v>50</v>
      </c>
      <c r="B51" s="1"/>
      <c r="C51" s="1"/>
      <c r="D51" s="6"/>
      <c r="E51" s="1"/>
      <c r="F51" s="1"/>
      <c r="G51" s="1"/>
      <c r="I51" t="e">
        <f>VLOOKUP($B51,CLIENTES!$A$1:$H$300,2,0)</f>
        <v>#N/A</v>
      </c>
      <c r="J51" t="e">
        <f>VLOOKUP($B51,CLIENTES!$A$1:$H$300,3,0)</f>
        <v>#N/A</v>
      </c>
      <c r="K51" t="e">
        <f>VLOOKUP($B51,CLIENTES!$A$1:$H$300,4,0)</f>
        <v>#N/A</v>
      </c>
      <c r="L51" t="e">
        <f>VLOOKUP($B51,CLIENTES!$A$1:$H$300,5,0)</f>
        <v>#N/A</v>
      </c>
      <c r="M51" t="e">
        <f>VLOOKUP($B51,CLIENTES!$A$1:$H$300,6,0)</f>
        <v>#N/A</v>
      </c>
      <c r="N51" t="e">
        <f>VLOOKUP($B51,CLIENTES!$A$1:$H$300,7,0)</f>
        <v>#N/A</v>
      </c>
      <c r="O51" t="e">
        <f>VLOOKUP($B51,CLIENTES!$A$1:$H$300,8,0)</f>
        <v>#N/A</v>
      </c>
      <c r="P51" t="str">
        <f t="shared" si="2"/>
        <v xml:space="preserve">; </v>
      </c>
    </row>
    <row r="52" spans="1:16" ht="15.75" thickBot="1">
      <c r="A52">
        <v>51</v>
      </c>
      <c r="B52" s="1"/>
      <c r="C52" s="1"/>
      <c r="D52" s="6"/>
      <c r="E52" s="1"/>
      <c r="F52" s="1"/>
      <c r="G52" s="1"/>
      <c r="I52" t="e">
        <f>VLOOKUP($B52,CLIENTES!$A$1:$H$300,2,0)</f>
        <v>#N/A</v>
      </c>
      <c r="J52" t="e">
        <f>VLOOKUP($B52,CLIENTES!$A$1:$H$300,3,0)</f>
        <v>#N/A</v>
      </c>
      <c r="K52" t="e">
        <f>VLOOKUP($B52,CLIENTES!$A$1:$H$300,4,0)</f>
        <v>#N/A</v>
      </c>
      <c r="L52" t="e">
        <f>VLOOKUP($B52,CLIENTES!$A$1:$H$300,5,0)</f>
        <v>#N/A</v>
      </c>
      <c r="M52" t="e">
        <f>VLOOKUP($B52,CLIENTES!$A$1:$H$300,6,0)</f>
        <v>#N/A</v>
      </c>
      <c r="N52" t="e">
        <f>VLOOKUP($B52,CLIENTES!$A$1:$H$300,7,0)</f>
        <v>#N/A</v>
      </c>
      <c r="O52" t="e">
        <f>VLOOKUP($B52,CLIENTES!$A$1:$H$300,8,0)</f>
        <v>#N/A</v>
      </c>
      <c r="P52" t="str">
        <f t="shared" si="2"/>
        <v xml:space="preserve">; </v>
      </c>
    </row>
    <row r="53" spans="1:16" ht="15.75" thickBot="1">
      <c r="A53">
        <v>52</v>
      </c>
      <c r="B53" s="35"/>
      <c r="C53" s="1"/>
      <c r="D53" s="1"/>
      <c r="E53" s="1"/>
      <c r="F53" s="1"/>
      <c r="G53" s="1"/>
      <c r="I53" t="e">
        <f>VLOOKUP($B53,CLIENTES!$A$1:$H$300,2,0)</f>
        <v>#N/A</v>
      </c>
      <c r="J53" t="e">
        <f>VLOOKUP($B53,CLIENTES!$A$1:$H$300,3,0)</f>
        <v>#N/A</v>
      </c>
      <c r="K53" t="e">
        <f>VLOOKUP($B53,CLIENTES!$A$1:$H$300,4,0)</f>
        <v>#N/A</v>
      </c>
      <c r="L53" t="e">
        <f>VLOOKUP($B53,CLIENTES!$A$1:$H$300,5,0)</f>
        <v>#N/A</v>
      </c>
      <c r="M53" t="e">
        <f>VLOOKUP($B53,CLIENTES!$A$1:$H$300,6,0)</f>
        <v>#N/A</v>
      </c>
      <c r="N53" t="e">
        <f>VLOOKUP($B53,CLIENTES!$A$1:$H$300,7,0)</f>
        <v>#N/A</v>
      </c>
      <c r="O53" t="e">
        <f>VLOOKUP($B53,CLIENTES!$A$1:$H$300,8,0)</f>
        <v>#N/A</v>
      </c>
      <c r="P53" t="str">
        <f t="shared" si="2"/>
        <v xml:space="preserve">; </v>
      </c>
    </row>
    <row r="54" spans="1:16" ht="15.75" thickBot="1">
      <c r="A54">
        <v>53</v>
      </c>
      <c r="B54" s="1"/>
      <c r="C54" s="1"/>
      <c r="D54" s="1"/>
      <c r="E54" s="1"/>
      <c r="F54" s="1"/>
      <c r="G54" s="1"/>
      <c r="I54" t="e">
        <f>VLOOKUP($B54,CLIENTES!$A$1:$H$300,2,0)</f>
        <v>#N/A</v>
      </c>
      <c r="J54" t="e">
        <f>VLOOKUP($B54,CLIENTES!$A$1:$H$300,3,0)</f>
        <v>#N/A</v>
      </c>
      <c r="K54" t="e">
        <f>VLOOKUP($B54,CLIENTES!$A$1:$H$300,4,0)</f>
        <v>#N/A</v>
      </c>
      <c r="L54" t="e">
        <f>VLOOKUP($B54,CLIENTES!$A$1:$H$300,5,0)</f>
        <v>#N/A</v>
      </c>
      <c r="M54" t="e">
        <f>VLOOKUP($B54,CLIENTES!$A$1:$H$300,6,0)</f>
        <v>#N/A</v>
      </c>
      <c r="N54" t="e">
        <f>VLOOKUP($B54,CLIENTES!$A$1:$H$300,7,0)</f>
        <v>#N/A</v>
      </c>
      <c r="O54" t="e">
        <f>VLOOKUP($B54,CLIENTES!$A$1:$H$300,8,0)</f>
        <v>#N/A</v>
      </c>
      <c r="P54" t="str">
        <f t="shared" si="2"/>
        <v xml:space="preserve">; </v>
      </c>
    </row>
    <row r="55" spans="1:16" ht="15.75" thickBot="1">
      <c r="B55" s="1"/>
      <c r="C55" s="1"/>
      <c r="D55" s="1"/>
      <c r="E55" s="1"/>
      <c r="F55" s="1"/>
      <c r="G55" s="1"/>
    </row>
    <row r="56" spans="1:16" ht="15.75" thickBot="1">
      <c r="B56" s="1"/>
      <c r="C56" s="1"/>
      <c r="D56" s="1"/>
      <c r="E56" s="1"/>
      <c r="F56" s="1"/>
      <c r="G56" s="1"/>
    </row>
    <row r="57" spans="1:16" ht="15.75" thickBot="1">
      <c r="B57" s="1"/>
      <c r="C57" s="1"/>
      <c r="D57" s="1"/>
      <c r="E57" s="1"/>
      <c r="F57" s="1"/>
      <c r="G57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3"/>
  <sheetViews>
    <sheetView topLeftCell="A25" workbookViewId="0">
      <selection activeCell="B38" sqref="B38"/>
    </sheetView>
  </sheetViews>
  <sheetFormatPr baseColWidth="10" defaultColWidth="11.42578125" defaultRowHeight="40.5" customHeight="1"/>
  <cols>
    <col min="1" max="1" width="3" style="15" bestFit="1" customWidth="1"/>
    <col min="2" max="2" width="25.5703125" style="19" bestFit="1" customWidth="1"/>
    <col min="3" max="3" width="17.28515625" style="15" customWidth="1"/>
    <col min="4" max="4" width="18.42578125" style="15" customWidth="1"/>
    <col min="5" max="5" width="25.5703125" style="15" customWidth="1"/>
    <col min="6" max="6" width="23.42578125" style="15" bestFit="1" customWidth="1"/>
    <col min="7" max="7" width="15.140625" style="15" customWidth="1"/>
    <col min="8" max="8" width="16.7109375" style="15" customWidth="1"/>
    <col min="9" max="9" width="17.42578125" style="47" bestFit="1" customWidth="1"/>
    <col min="10" max="10" width="6.5703125" style="15" customWidth="1"/>
    <col min="11" max="16384" width="11.42578125" style="15"/>
  </cols>
  <sheetData>
    <row r="1" spans="1:10" ht="40.5" customHeight="1">
      <c r="A1" s="14"/>
      <c r="B1" s="16" t="s">
        <v>246</v>
      </c>
      <c r="C1" s="16" t="s">
        <v>252</v>
      </c>
      <c r="D1" s="16" t="s">
        <v>275</v>
      </c>
      <c r="E1" s="16" t="s">
        <v>256</v>
      </c>
      <c r="F1" s="16" t="s">
        <v>277</v>
      </c>
      <c r="G1" s="16" t="s">
        <v>258</v>
      </c>
      <c r="H1" s="16" t="s">
        <v>257</v>
      </c>
      <c r="I1" s="45" t="s">
        <v>251</v>
      </c>
      <c r="J1" s="16" t="s">
        <v>281</v>
      </c>
    </row>
    <row r="2" spans="1:10" ht="48.75" customHeight="1">
      <c r="A2" s="17">
        <f>'01-03-21'!A2</f>
        <v>1</v>
      </c>
      <c r="B2" s="18" t="str">
        <f>CONCATENATE('01-03-21'!J2," ",'01-03-21'!K2)</f>
        <v>SALVADOR ROS MARIN</v>
      </c>
      <c r="C2" s="17">
        <f>'01-03-21'!O2</f>
        <v>0</v>
      </c>
      <c r="D2" s="17" t="str">
        <f>'01-03-21'!C2</f>
        <v>MACARRONES ESTOFADOS CON PAVO</v>
      </c>
      <c r="E2" s="17">
        <f>'01-03-21'!D2</f>
        <v>0</v>
      </c>
      <c r="F2" s="17">
        <f>'01-03-21'!E2</f>
        <v>0</v>
      </c>
      <c r="G2" s="17" t="str">
        <f>'01-03-21'!G2</f>
        <v>AGUA</v>
      </c>
      <c r="H2" s="17" t="str">
        <f>'01-03-21'!F2</f>
        <v>TARTA DE CHOCOLATE Y NARANJA</v>
      </c>
      <c r="I2" s="46">
        <f>'01-03-21'!H2</f>
        <v>0</v>
      </c>
      <c r="J2" s="17"/>
    </row>
    <row r="3" spans="1:10" ht="53.25" customHeight="1">
      <c r="A3" s="17">
        <f>'01-03-21'!A3</f>
        <v>2</v>
      </c>
      <c r="B3" s="18" t="str">
        <f>CONCATENATE('01-03-21'!J3," ",'01-03-21'!K3)</f>
        <v>Benjamín Mariño Añón</v>
      </c>
      <c r="C3" s="17">
        <f>'01-03-21'!O3</f>
        <v>0</v>
      </c>
      <c r="D3" s="17" t="str">
        <f>'01-03-21'!C3</f>
        <v>GUISANTES CON CHORIZO</v>
      </c>
      <c r="E3" s="17">
        <f>'01-03-21'!D3</f>
        <v>0</v>
      </c>
      <c r="F3" s="17">
        <f>'01-03-21'!E3</f>
        <v>0</v>
      </c>
      <c r="G3" s="17">
        <f>'01-03-21'!G3</f>
        <v>0</v>
      </c>
      <c r="H3" s="17">
        <f>'01-03-21'!F3</f>
        <v>0</v>
      </c>
      <c r="I3" s="46" t="str">
        <f>'01-03-21'!H3</f>
        <v>Sin pan</v>
      </c>
      <c r="J3" s="17"/>
    </row>
    <row r="4" spans="1:10" ht="54.75" customHeight="1">
      <c r="A4" s="17">
        <f>'01-03-21'!A4</f>
        <v>3</v>
      </c>
      <c r="B4" s="18" t="str">
        <f>CONCATENATE('01-03-21'!J4," ",'01-03-21'!K4)</f>
        <v>Pablo Arufe Lires</v>
      </c>
      <c r="C4" s="17">
        <f>'01-03-21'!O4</f>
        <v>0</v>
      </c>
      <c r="D4" s="17">
        <f>'01-03-21'!C4</f>
        <v>0</v>
      </c>
      <c r="E4" s="17" t="str">
        <f>'01-03-21'!D4</f>
        <v>LUBINA A LA PLANCHA</v>
      </c>
      <c r="F4" s="17" t="str">
        <f>'01-03-21'!E4</f>
        <v>ARROZ EN BLANCO</v>
      </c>
      <c r="G4" s="17" t="str">
        <f>'01-03-21'!G4</f>
        <v>COCA-COLA</v>
      </c>
      <c r="H4" s="17" t="str">
        <f>'01-03-21'!F4</f>
        <v>YOGURT</v>
      </c>
      <c r="I4" s="46" t="str">
        <f>'01-03-21'!H4</f>
        <v>Cola light, por favor.</v>
      </c>
      <c r="J4" s="17"/>
    </row>
    <row r="5" spans="1:10" ht="55.5" customHeight="1">
      <c r="A5" s="17">
        <f>'01-03-21'!A5</f>
        <v>4</v>
      </c>
      <c r="B5" s="18" t="str">
        <f>CONCATENATE('01-03-21'!J5," ",'01-03-21'!K5)</f>
        <v>ANGEL TRILLO BLANCO</v>
      </c>
      <c r="C5" s="17">
        <f>'01-03-21'!O5</f>
        <v>0</v>
      </c>
      <c r="D5" s="17" t="str">
        <f>'01-03-21'!C5</f>
        <v>ENSALADA MIXTA</v>
      </c>
      <c r="E5" s="17" t="str">
        <f>'01-03-21'!D5</f>
        <v>LASAÑA BOLOÑESA</v>
      </c>
      <c r="F5" s="17" t="str">
        <f>'01-03-21'!E5</f>
        <v>ARROZ EN BLANCO</v>
      </c>
      <c r="G5" s="17" t="str">
        <f>'01-03-21'!G5</f>
        <v>AGUA</v>
      </c>
      <c r="H5" s="17" t="str">
        <f>'01-03-21'!F5</f>
        <v>FRUTA</v>
      </c>
      <c r="I5" s="46">
        <f>'01-03-21'!H5</f>
        <v>0</v>
      </c>
      <c r="J5" s="17"/>
    </row>
    <row r="6" spans="1:10" ht="52.5" customHeight="1">
      <c r="A6" s="17">
        <f>'01-03-21'!A6</f>
        <v>5</v>
      </c>
      <c r="B6" s="18" t="str">
        <f>CONCATENATE('01-03-21'!J6," ",'01-03-21'!K6)</f>
        <v>Jorge Montero Gabarro</v>
      </c>
      <c r="C6" s="17">
        <f>'01-03-21'!O6</f>
        <v>0</v>
      </c>
      <c r="D6" s="17" t="str">
        <f>'01-03-21'!C6</f>
        <v>SOPA DE FIDEOS Y VERDURAS</v>
      </c>
      <c r="E6" s="17" t="str">
        <f>'01-03-21'!D6</f>
        <v>LASAÑA BOLOÑESA</v>
      </c>
      <c r="F6" s="17">
        <f>'01-03-21'!E6</f>
        <v>0</v>
      </c>
      <c r="G6" s="17" t="str">
        <f>'01-03-21'!G6</f>
        <v>COCA-COLA</v>
      </c>
      <c r="H6" s="17" t="str">
        <f>'01-03-21'!F6</f>
        <v>FRUTA</v>
      </c>
      <c r="I6" s="46">
        <f>'01-03-21'!H6</f>
        <v>0</v>
      </c>
      <c r="J6" s="17"/>
    </row>
    <row r="7" spans="1:10" ht="46.5" customHeight="1">
      <c r="A7" s="17">
        <f>'01-03-21'!A7</f>
        <v>6</v>
      </c>
      <c r="B7" s="18" t="str">
        <f>CONCATENATE('01-03-21'!J7," ",'01-03-21'!K7)</f>
        <v>Alberto Lopez Penide</v>
      </c>
      <c r="C7" s="17">
        <f>'01-03-21'!O7</f>
        <v>0</v>
      </c>
      <c r="D7" s="17">
        <f>'01-03-21'!C7</f>
        <v>0</v>
      </c>
      <c r="E7" s="17" t="str">
        <f>'01-03-21'!D7</f>
        <v>LASAÑA BOLOÑESA</v>
      </c>
      <c r="F7" s="17">
        <f>'01-03-21'!E7</f>
        <v>0</v>
      </c>
      <c r="G7" s="17" t="str">
        <f>'01-03-21'!G7</f>
        <v>COCA-COLA</v>
      </c>
      <c r="H7" s="17" t="str">
        <f>'01-03-21'!F7</f>
        <v>FRUTA</v>
      </c>
      <c r="I7" s="46" t="str">
        <f>'01-03-21'!H7</f>
        <v>Plátano, coca-cola zero</v>
      </c>
      <c r="J7" s="17"/>
    </row>
    <row r="8" spans="1:10" ht="55.5" customHeight="1">
      <c r="A8" s="17">
        <f>'01-03-21'!A8</f>
        <v>7</v>
      </c>
      <c r="B8" s="18" t="str">
        <f>CONCATENATE('01-03-21'!J8," ",'01-03-21'!K8)</f>
        <v>Manuel Pérez Andrade</v>
      </c>
      <c r="C8" s="17">
        <f>'01-03-21'!O8</f>
        <v>0</v>
      </c>
      <c r="D8" s="17">
        <f>'01-03-21'!C8</f>
        <v>0</v>
      </c>
      <c r="E8" s="17" t="str">
        <f>'01-03-21'!D8</f>
        <v>LUBINA A LA PLANCHA</v>
      </c>
      <c r="F8" s="17" t="str">
        <f>'01-03-21'!E8</f>
        <v>PATATAS COCIDAS</v>
      </c>
      <c r="G8" s="17" t="str">
        <f>'01-03-21'!G8</f>
        <v>AGUA</v>
      </c>
      <c r="H8" s="17" t="str">
        <f>'01-03-21'!F8</f>
        <v>FRUTA</v>
      </c>
      <c r="I8" s="46">
        <f>'01-03-21'!H8</f>
        <v>0</v>
      </c>
      <c r="J8" s="17"/>
    </row>
    <row r="9" spans="1:10" ht="44.25" customHeight="1">
      <c r="A9" s="17">
        <f>'01-03-21'!A9</f>
        <v>8</v>
      </c>
      <c r="B9" s="18" t="str">
        <f>CONCATENATE('01-03-21'!J9," ",'01-03-21'!K9)</f>
        <v>Enrique Romay Castiñeira</v>
      </c>
      <c r="C9" s="17">
        <f>'01-03-21'!O9</f>
        <v>0</v>
      </c>
      <c r="D9" s="17" t="str">
        <f>'01-03-21'!C9</f>
        <v>ENSALADA MIXTA</v>
      </c>
      <c r="E9" s="17" t="str">
        <f>'01-03-21'!D9</f>
        <v>LUBINA A LA PLANCHA</v>
      </c>
      <c r="F9" s="17" t="str">
        <f>'01-03-21'!E9</f>
        <v>PATATAS COCIDAS</v>
      </c>
      <c r="G9" s="17" t="str">
        <f>'01-03-21'!G9</f>
        <v>AGUA</v>
      </c>
      <c r="H9" s="17" t="str">
        <f>'01-03-21'!F9</f>
        <v>FRUTA</v>
      </c>
      <c r="I9" s="46" t="str">
        <f>'01-03-21'!H9</f>
        <v>necesitaría aliño para la ensalada, muchas gracias.</v>
      </c>
      <c r="J9" s="17"/>
    </row>
    <row r="10" spans="1:10" ht="40.5" customHeight="1">
      <c r="A10" s="17">
        <f>'01-03-21'!A10</f>
        <v>9</v>
      </c>
      <c r="B10" s="18" t="str">
        <f>CONCATENATE('01-03-21'!J10," ",'01-03-21'!K10)</f>
        <v>MIGUEL ANGEL GARCIA RODRIGUEZ</v>
      </c>
      <c r="C10" s="17">
        <f>'01-03-21'!O10</f>
        <v>0</v>
      </c>
      <c r="D10" s="17" t="str">
        <f>'01-03-21'!C10</f>
        <v>GUISANTES CON CHORIZO</v>
      </c>
      <c r="E10" s="17" t="str">
        <f>'01-03-21'!D10</f>
        <v>CODILLO DE CERDO ESTOFADO</v>
      </c>
      <c r="F10" s="17" t="str">
        <f>'01-03-21'!E10</f>
        <v>PATATAS COCIDAS</v>
      </c>
      <c r="G10" s="17" t="str">
        <f>'01-03-21'!G10</f>
        <v>AGUA</v>
      </c>
      <c r="H10" s="17" t="str">
        <f>'01-03-21'!F10</f>
        <v>YOGURT</v>
      </c>
      <c r="I10" s="46">
        <f>'01-03-21'!H10</f>
        <v>0</v>
      </c>
      <c r="J10" s="17"/>
    </row>
    <row r="11" spans="1:10" ht="57" customHeight="1">
      <c r="A11" s="17">
        <f>'01-03-21'!A11</f>
        <v>10</v>
      </c>
      <c r="B11" s="18" t="str">
        <f>CONCATENATE('01-03-21'!J11," ",'01-03-21'!K11)</f>
        <v>Jose Penado Abilleira</v>
      </c>
      <c r="C11" s="17">
        <f>'01-03-21'!O11</f>
        <v>0</v>
      </c>
      <c r="D11" s="17" t="str">
        <f>'01-03-21'!C11</f>
        <v>SOPA DE FIDEOS Y VERDURAS</v>
      </c>
      <c r="E11" s="17" t="str">
        <f>'01-03-21'!D11</f>
        <v>LUBINA A LA PLANCHA</v>
      </c>
      <c r="F11" s="17" t="str">
        <f>'01-03-21'!E11</f>
        <v>PATATAS COCIDAS</v>
      </c>
      <c r="G11" s="17" t="str">
        <f>'01-03-21'!G11</f>
        <v>AGUA</v>
      </c>
      <c r="H11" s="17" t="str">
        <f>'01-03-21'!F11</f>
        <v>YOGURT</v>
      </c>
      <c r="I11" s="46">
        <f>'01-03-21'!H11</f>
        <v>0</v>
      </c>
      <c r="J11" s="17"/>
    </row>
    <row r="12" spans="1:10" ht="56.25" customHeight="1">
      <c r="A12" s="17">
        <f>'01-03-21'!A12</f>
        <v>11</v>
      </c>
      <c r="B12" s="18" t="e">
        <f>CONCATENATE('01-03-21'!J12," ",'01-03-21'!K12)</f>
        <v>#N/A</v>
      </c>
      <c r="C12" s="17" t="e">
        <f>'01-03-21'!O12</f>
        <v>#N/A</v>
      </c>
      <c r="D12" s="17">
        <f>'01-03-21'!C12</f>
        <v>0</v>
      </c>
      <c r="E12" s="17" t="str">
        <f>'01-03-21'!D12</f>
        <v>LASAÑA BOLOÑESA</v>
      </c>
      <c r="F12" s="17">
        <f>'01-03-21'!E12</f>
        <v>0</v>
      </c>
      <c r="G12" s="17">
        <f>'01-03-21'!G12</f>
        <v>0</v>
      </c>
      <c r="H12" s="17" t="str">
        <f>'01-03-21'!F12</f>
        <v>FRUTA</v>
      </c>
      <c r="I12" s="46">
        <f>'01-03-21'!H12</f>
        <v>0</v>
      </c>
      <c r="J12" s="17"/>
    </row>
    <row r="13" spans="1:10" ht="40.5" customHeight="1">
      <c r="A13" s="17">
        <f>'01-03-21'!A13</f>
        <v>12</v>
      </c>
      <c r="B13" s="18" t="str">
        <f>CONCATENATE('01-03-21'!J13," ",'01-03-21'!K13)</f>
        <v>Luis Carlos Argudín Diéguez</v>
      </c>
      <c r="C13" s="17">
        <f>'01-03-21'!O13</f>
        <v>0</v>
      </c>
      <c r="D13" s="17" t="str">
        <f>'01-03-21'!C13</f>
        <v>MACARRONES ESTOFADOS CON PAVO</v>
      </c>
      <c r="E13" s="17" t="str">
        <f>'01-03-21'!D13</f>
        <v>LUBINA A LA PLANCHA</v>
      </c>
      <c r="F13" s="17" t="str">
        <f>'01-03-21'!E13</f>
        <v>PATATAS FRITAS</v>
      </c>
      <c r="G13" s="17" t="str">
        <f>'01-03-21'!G13</f>
        <v>NESTEA</v>
      </c>
      <c r="H13" s="17" t="str">
        <f>'01-03-21'!F13</f>
        <v>TARTA DE CHOCOLATE Y NARANJA</v>
      </c>
      <c r="I13" s="46">
        <f>'01-03-21'!H13</f>
        <v>0</v>
      </c>
      <c r="J13" s="17"/>
    </row>
    <row r="14" spans="1:10" ht="49.5" customHeight="1">
      <c r="A14" s="17">
        <f>'01-03-21'!A14</f>
        <v>13</v>
      </c>
      <c r="B14" s="18" t="str">
        <f>CONCATENATE('01-03-21'!J14," ",'01-03-21'!K14)</f>
        <v>Enrique Iglesias Gonzalez</v>
      </c>
      <c r="C14" s="17">
        <f>'01-03-21'!O14</f>
        <v>0</v>
      </c>
      <c r="D14" s="17" t="str">
        <f>'01-03-21'!C14</f>
        <v>GUISANTES CON CHORIZO</v>
      </c>
      <c r="E14" s="17" t="str">
        <f>'01-03-21'!D14</f>
        <v>LASAÑA BOLOÑESA</v>
      </c>
      <c r="F14" s="17">
        <f>'01-03-21'!E14</f>
        <v>0</v>
      </c>
      <c r="G14" s="17" t="str">
        <f>'01-03-21'!G14</f>
        <v>AGUA</v>
      </c>
      <c r="H14" s="17" t="str">
        <f>'01-03-21'!F14</f>
        <v>TARTA DE CHOCOLATE Y NARANJA</v>
      </c>
      <c r="I14" s="46">
        <f>'01-03-21'!H14</f>
        <v>0</v>
      </c>
      <c r="J14" s="17"/>
    </row>
    <row r="15" spans="1:10" ht="51" customHeight="1">
      <c r="A15" s="17">
        <f>'01-03-21'!A15</f>
        <v>14</v>
      </c>
      <c r="B15" s="18" t="str">
        <f>CONCATENATE('01-03-21'!J15," ",'01-03-21'!K15)</f>
        <v>José Luis Mourelle Blanco</v>
      </c>
      <c r="C15" s="17">
        <f>'01-03-21'!O15</f>
        <v>0</v>
      </c>
      <c r="D15" s="17" t="str">
        <f>'01-03-21'!C15</f>
        <v>MACARRONES ESTOFADOS CON PAVO</v>
      </c>
      <c r="E15" s="17" t="str">
        <f>'01-03-21'!D15</f>
        <v>LUBINA A LA PLANCHA</v>
      </c>
      <c r="F15" s="17" t="str">
        <f>'01-03-21'!E15</f>
        <v>MENESTRA DE VERDURAS</v>
      </c>
      <c r="G15" s="17" t="str">
        <f>'01-03-21'!G15</f>
        <v>AGUA</v>
      </c>
      <c r="H15" s="17" t="str">
        <f>'01-03-21'!F15</f>
        <v>YOGURT</v>
      </c>
      <c r="I15" s="46" t="str">
        <f>'01-03-21'!H15</f>
        <v>Es la primera vez que pido, sería para entregar en la cafetería del Laboratorio de I+D</v>
      </c>
      <c r="J15" s="17"/>
    </row>
    <row r="16" spans="1:10" ht="40.5" customHeight="1">
      <c r="A16" s="17">
        <f>'01-03-21'!A16</f>
        <v>15</v>
      </c>
      <c r="B16" s="18" t="str">
        <f>CONCATENATE('01-03-21'!J16," ",'01-03-21'!K16)</f>
        <v>IVAN BOTANA GARCIA</v>
      </c>
      <c r="C16" s="17">
        <f>'01-03-21'!O16</f>
        <v>0</v>
      </c>
      <c r="D16" s="17" t="str">
        <f>'01-03-21'!C16</f>
        <v>SOPA DE FIDEOS Y VERDURAS</v>
      </c>
      <c r="E16" s="17" t="str">
        <f>'01-03-21'!D16</f>
        <v>MACARRONES ESTOFADOS CON PAVO</v>
      </c>
      <c r="F16" s="17">
        <f>'01-03-21'!E16</f>
        <v>0</v>
      </c>
      <c r="G16" s="17" t="str">
        <f>'01-03-21'!G16</f>
        <v>AGUA</v>
      </c>
      <c r="H16" s="17" t="str">
        <f>'01-03-21'!F16</f>
        <v>FRUTA</v>
      </c>
      <c r="I16" s="46" t="str">
        <f>'01-03-21'!H16</f>
        <v>SEGUNDO PLATO: MACARRONES ESTOFADOS CON PAVO</v>
      </c>
      <c r="J16" s="17"/>
    </row>
    <row r="17" spans="1:10" ht="72" customHeight="1">
      <c r="A17" s="17">
        <f>'01-03-21'!A17</f>
        <v>16</v>
      </c>
      <c r="B17" s="18" t="str">
        <f>CONCATENATE('01-03-21'!J17," ",'01-03-21'!K17)</f>
        <v>Anxo Fernandez Iglesias</v>
      </c>
      <c r="C17" s="17">
        <f>'01-03-21'!O17</f>
        <v>0</v>
      </c>
      <c r="D17" s="17" t="str">
        <f>'01-03-21'!C17</f>
        <v>ENSALADA MIXTA</v>
      </c>
      <c r="E17" s="17" t="str">
        <f>'01-03-21'!D17</f>
        <v>LUBINA A LA PLANCHA</v>
      </c>
      <c r="F17" s="17" t="str">
        <f>'01-03-21'!E17</f>
        <v>PATATAS FRITAS</v>
      </c>
      <c r="G17" s="17" t="str">
        <f>'01-03-21'!G17</f>
        <v>AGUA</v>
      </c>
      <c r="H17" s="17" t="str">
        <f>'01-03-21'!F17</f>
        <v>TARTA DE CHOCOLATE Y NARANJA</v>
      </c>
      <c r="I17" s="46">
        <f>'01-03-21'!H17</f>
        <v>0</v>
      </c>
      <c r="J17" s="17"/>
    </row>
    <row r="18" spans="1:10" ht="52.5" customHeight="1">
      <c r="A18" s="17">
        <f>'01-03-21'!A18</f>
        <v>17</v>
      </c>
      <c r="B18" s="18" t="str">
        <f>CONCATENATE('01-03-21'!J18," ",'01-03-21'!K18)</f>
        <v>Gabriel Viqueira Miranda</v>
      </c>
      <c r="C18" s="17">
        <f>'01-03-21'!O18</f>
        <v>0</v>
      </c>
      <c r="D18" s="17" t="str">
        <f>'01-03-21'!C18</f>
        <v>GUISANTES CON CHORIZO</v>
      </c>
      <c r="E18" s="17" t="str">
        <f>'01-03-21'!D18</f>
        <v>LUBINA A LA PLANCHA</v>
      </c>
      <c r="F18" s="17" t="str">
        <f>'01-03-21'!E18</f>
        <v>PATATAS COCIDAS</v>
      </c>
      <c r="G18" s="17" t="str">
        <f>'01-03-21'!G18</f>
        <v>AGUA</v>
      </c>
      <c r="H18" s="17" t="str">
        <f>'01-03-21'!F18</f>
        <v>FRUTA</v>
      </c>
      <c r="I18" s="46">
        <f>'01-03-21'!H18</f>
        <v>0</v>
      </c>
      <c r="J18" s="17"/>
    </row>
    <row r="19" spans="1:10" ht="45.75" customHeight="1">
      <c r="A19" s="17">
        <f>'01-03-21'!A19</f>
        <v>18</v>
      </c>
      <c r="B19" s="18" t="str">
        <f>CONCATENATE('01-03-21'!J19," ",'01-03-21'!K19)</f>
        <v>Emmanuel Ponte Varela</v>
      </c>
      <c r="C19" s="17">
        <f>'01-03-21'!O19</f>
        <v>0</v>
      </c>
      <c r="D19" s="17">
        <f>'01-03-21'!C19</f>
        <v>0</v>
      </c>
      <c r="E19" s="17" t="str">
        <f>'01-03-21'!D19</f>
        <v>LASAÑA BOLOÑESA</v>
      </c>
      <c r="F19" s="17" t="str">
        <f>'01-03-21'!E19</f>
        <v>ARROZ EN BLANCO</v>
      </c>
      <c r="G19" s="17" t="str">
        <f>'01-03-21'!G19</f>
        <v>AGUA</v>
      </c>
      <c r="H19" s="17" t="str">
        <f>'01-03-21'!F19</f>
        <v>FRUTA</v>
      </c>
      <c r="I19" s="46">
        <f>'01-03-21'!H19</f>
        <v>0</v>
      </c>
      <c r="J19" s="17"/>
    </row>
    <row r="20" spans="1:10" ht="47.25" customHeight="1">
      <c r="A20" s="17">
        <f>'01-03-21'!A20</f>
        <v>19</v>
      </c>
      <c r="B20" s="18" t="str">
        <f>CONCATENATE('01-03-21'!J20," ",'01-03-21'!K20)</f>
        <v>Silvia González Vilas</v>
      </c>
      <c r="C20" s="17">
        <f>'01-03-21'!O20</f>
        <v>0</v>
      </c>
      <c r="D20" s="17" t="str">
        <f>'01-03-21'!C20</f>
        <v>MACARRONES ESTOFADOS CON PAVO</v>
      </c>
      <c r="E20" s="17" t="str">
        <f>'01-03-21'!D20</f>
        <v>LASAÑA BOLOÑESA</v>
      </c>
      <c r="F20" s="17" t="str">
        <f>'01-03-21'!E20</f>
        <v>ARROZ EN BLANCO</v>
      </c>
      <c r="G20" s="17" t="str">
        <f>'01-03-21'!G20</f>
        <v>AGUA</v>
      </c>
      <c r="H20" s="17" t="str">
        <f>'01-03-21'!F20</f>
        <v>FRUTA</v>
      </c>
      <c r="I20" s="46">
        <f>'01-03-21'!H20</f>
        <v>0</v>
      </c>
      <c r="J20" s="17"/>
    </row>
    <row r="21" spans="1:10" ht="40.5" customHeight="1">
      <c r="A21" s="17">
        <f>'01-03-21'!A21</f>
        <v>20</v>
      </c>
      <c r="B21" s="18" t="str">
        <f>CONCATENATE('01-03-21'!J21," ",'01-03-21'!K21)</f>
        <v>Brais Chas Gestal</v>
      </c>
      <c r="C21" s="17">
        <f>'01-03-21'!O21</f>
        <v>0</v>
      </c>
      <c r="D21" s="17" t="str">
        <f>'01-03-21'!C21</f>
        <v>SOPA DE FIDEOS Y VERDURAS</v>
      </c>
      <c r="E21" s="17" t="str">
        <f>'01-03-21'!D21</f>
        <v>LASAÑA BOLOÑESA</v>
      </c>
      <c r="F21" s="17" t="str">
        <f>'01-03-21'!E21</f>
        <v>MENESTRA DE VERDURAS</v>
      </c>
      <c r="G21" s="17" t="str">
        <f>'01-03-21'!G21</f>
        <v>AGUA</v>
      </c>
      <c r="H21" s="17" t="str">
        <f>'01-03-21'!F21</f>
        <v>FRUTA</v>
      </c>
      <c r="I21" s="46" t="str">
        <f>'01-03-21'!H21</f>
        <v>de postre plátano por favor</v>
      </c>
      <c r="J21" s="17"/>
    </row>
    <row r="22" spans="1:10" ht="40.5" customHeight="1">
      <c r="A22" s="17">
        <f>'01-03-21'!A22</f>
        <v>21</v>
      </c>
      <c r="B22" s="18" t="str">
        <f>CONCATENATE('01-03-21'!J22," ",'01-03-21'!K22)</f>
        <v>Juan Lado Veiga</v>
      </c>
      <c r="C22" s="17">
        <f>'01-03-21'!O22</f>
        <v>0</v>
      </c>
      <c r="D22" s="17" t="str">
        <f>'01-03-21'!C22</f>
        <v>EXPRESS</v>
      </c>
      <c r="E22" s="17" t="str">
        <f>'01-03-21'!D22</f>
        <v>GUISO DE POTA</v>
      </c>
      <c r="F22" s="17" t="str">
        <f>'01-03-21'!E22</f>
        <v>PATATAS COCIDAS</v>
      </c>
      <c r="G22" s="17" t="str">
        <f>'01-03-21'!G22</f>
        <v>AGUA</v>
      </c>
      <c r="H22" s="17" t="str">
        <f>'01-03-21'!F22</f>
        <v>YOGURT</v>
      </c>
      <c r="I22" s="46">
        <f>'01-03-21'!H22</f>
        <v>0</v>
      </c>
      <c r="J22" s="17"/>
    </row>
    <row r="23" spans="1:10" ht="40.5" customHeight="1">
      <c r="A23" s="17">
        <f>'01-03-21'!A23</f>
        <v>22</v>
      </c>
      <c r="B23" s="18" t="str">
        <f>CONCATENATE('01-03-21'!J23," ",'01-03-21'!K23)</f>
        <v>Antom Meilán García</v>
      </c>
      <c r="C23" s="17">
        <f>'01-03-21'!O23</f>
        <v>0</v>
      </c>
      <c r="D23" s="17" t="str">
        <f>'01-03-21'!C23</f>
        <v>EXPRESS</v>
      </c>
      <c r="E23" s="17" t="str">
        <f>'01-03-21'!D23</f>
        <v>TERNERA ASADA</v>
      </c>
      <c r="F23" s="17" t="str">
        <f>'01-03-21'!E23</f>
        <v>PATATAS FRITAS</v>
      </c>
      <c r="G23" s="17" t="str">
        <f>'01-03-21'!G23</f>
        <v>AGUA</v>
      </c>
      <c r="H23" s="17" t="str">
        <f>'01-03-21'!F23</f>
        <v>YOGURT</v>
      </c>
      <c r="I23" s="46">
        <f>'01-03-21'!H23</f>
        <v>0</v>
      </c>
      <c r="J23" s="17"/>
    </row>
    <row r="24" spans="1:10" ht="40.5" customHeight="1">
      <c r="A24" s="17">
        <f>'01-03-21'!A24</f>
        <v>23</v>
      </c>
      <c r="B24" s="18" t="str">
        <f>CONCATENATE('01-03-21'!J24," ",'01-03-21'!K24)</f>
        <v>Manuel Regueiro Seoane</v>
      </c>
      <c r="C24" s="17">
        <f>'01-03-21'!O24</f>
        <v>0</v>
      </c>
      <c r="D24" s="17" t="str">
        <f>'01-03-21'!C24</f>
        <v>EXPRESS</v>
      </c>
      <c r="E24" s="17" t="str">
        <f>'01-03-21'!D24</f>
        <v>GUISO DE POTA</v>
      </c>
      <c r="F24" s="17" t="str">
        <f>'01-03-21'!E24</f>
        <v>ARROZ EN BLANCO</v>
      </c>
      <c r="G24" s="17" t="str">
        <f>'01-03-21'!G24</f>
        <v>AGUA</v>
      </c>
      <c r="H24" s="17" t="str">
        <f>'01-03-21'!F24</f>
        <v>YOGURT</v>
      </c>
      <c r="I24" s="46">
        <f>'01-03-21'!H24</f>
        <v>0</v>
      </c>
      <c r="J24" s="17"/>
    </row>
    <row r="25" spans="1:10" ht="40.5" customHeight="1">
      <c r="A25" s="17">
        <f>'01-03-21'!A25</f>
        <v>24</v>
      </c>
      <c r="B25" s="18" t="e">
        <f>CONCATENATE('01-03-21'!J25," ",'01-03-21'!K25)</f>
        <v>#N/A</v>
      </c>
      <c r="C25" s="17" t="e">
        <f>'01-03-21'!O25</f>
        <v>#N/A</v>
      </c>
      <c r="D25" s="17">
        <f>'01-03-21'!C25</f>
        <v>0</v>
      </c>
      <c r="E25" s="17">
        <f>'01-03-21'!D25</f>
        <v>0</v>
      </c>
      <c r="F25" s="17">
        <f>'01-03-21'!E25</f>
        <v>0</v>
      </c>
      <c r="G25" s="17">
        <f>'01-03-21'!G25</f>
        <v>0</v>
      </c>
      <c r="H25" s="17">
        <f>'01-03-21'!F25</f>
        <v>0</v>
      </c>
      <c r="I25" s="46">
        <f>'01-03-21'!H25</f>
        <v>0</v>
      </c>
      <c r="J25" s="17"/>
    </row>
    <row r="26" spans="1:10" ht="40.5" customHeight="1">
      <c r="A26" s="17">
        <f>'01-03-21'!A26</f>
        <v>25</v>
      </c>
      <c r="B26" s="18" t="e">
        <f>CONCATENATE('01-03-21'!J26," ",'01-03-21'!K26)</f>
        <v>#N/A</v>
      </c>
      <c r="C26" s="17" t="e">
        <f>'01-03-21'!O26</f>
        <v>#N/A</v>
      </c>
      <c r="D26" s="17">
        <f>'01-03-21'!C26</f>
        <v>0</v>
      </c>
      <c r="E26" s="17">
        <f>'01-03-21'!D26</f>
        <v>0</v>
      </c>
      <c r="F26" s="17">
        <f>'01-03-21'!E26</f>
        <v>0</v>
      </c>
      <c r="G26" s="17">
        <f>'01-03-21'!G26</f>
        <v>0</v>
      </c>
      <c r="H26" s="17">
        <f>'01-03-21'!F26</f>
        <v>0</v>
      </c>
      <c r="I26" s="46">
        <f>'01-03-21'!H26</f>
        <v>0</v>
      </c>
      <c r="J26" s="17"/>
    </row>
    <row r="27" spans="1:10" ht="40.5" customHeight="1">
      <c r="A27" s="17">
        <f>'01-03-21'!A27</f>
        <v>26</v>
      </c>
      <c r="B27" s="18" t="e">
        <f>CONCATENATE('01-03-21'!J27," ",'01-03-21'!K27)</f>
        <v>#N/A</v>
      </c>
      <c r="C27" s="17" t="e">
        <f>'01-03-21'!O27</f>
        <v>#N/A</v>
      </c>
      <c r="D27" s="17">
        <f>'01-03-21'!C27</f>
        <v>0</v>
      </c>
      <c r="E27" s="17">
        <f>'01-03-21'!D27</f>
        <v>0</v>
      </c>
      <c r="F27" s="17">
        <f>'01-03-21'!E27</f>
        <v>0</v>
      </c>
      <c r="G27" s="17">
        <f>'01-03-21'!G27</f>
        <v>0</v>
      </c>
      <c r="H27" s="17">
        <f>'01-03-21'!F27</f>
        <v>0</v>
      </c>
      <c r="I27" s="46">
        <f>'01-03-21'!H27</f>
        <v>0</v>
      </c>
      <c r="J27" s="17"/>
    </row>
    <row r="28" spans="1:10" ht="75" customHeight="1">
      <c r="A28" s="17">
        <f>'01-03-21'!A28</f>
        <v>27</v>
      </c>
      <c r="B28" s="18" t="e">
        <f>CONCATENATE('01-03-21'!J28," ",'01-03-21'!K28)</f>
        <v>#N/A</v>
      </c>
      <c r="C28" s="17" t="e">
        <f>'01-03-21'!O28</f>
        <v>#N/A</v>
      </c>
      <c r="D28" s="17">
        <f>'01-03-21'!C28</f>
        <v>0</v>
      </c>
      <c r="E28" s="17">
        <f>'01-03-21'!D28</f>
        <v>0</v>
      </c>
      <c r="F28" s="17">
        <f>'01-03-21'!E28</f>
        <v>0</v>
      </c>
      <c r="G28" s="17">
        <f>'01-03-21'!G28</f>
        <v>0</v>
      </c>
      <c r="H28" s="17">
        <f>'01-03-21'!F28</f>
        <v>0</v>
      </c>
      <c r="I28" s="46">
        <f>'01-03-21'!H28</f>
        <v>0</v>
      </c>
      <c r="J28" s="17"/>
    </row>
    <row r="29" spans="1:10" ht="40.5" customHeight="1">
      <c r="A29" s="17">
        <f>'01-03-21'!A29</f>
        <v>28</v>
      </c>
      <c r="B29" s="18" t="e">
        <f>CONCATENATE('01-03-21'!J29," ",'01-03-21'!K29)</f>
        <v>#N/A</v>
      </c>
      <c r="C29" s="17" t="e">
        <f>'01-03-21'!O29</f>
        <v>#N/A</v>
      </c>
      <c r="D29" s="17">
        <f>'01-03-21'!C29</f>
        <v>0</v>
      </c>
      <c r="E29" s="17">
        <f>'01-03-21'!D29</f>
        <v>0</v>
      </c>
      <c r="F29" s="17">
        <f>'01-03-21'!E29</f>
        <v>0</v>
      </c>
      <c r="G29" s="17">
        <f>'01-03-21'!G29</f>
        <v>0</v>
      </c>
      <c r="H29" s="17">
        <f>'01-03-21'!F29</f>
        <v>0</v>
      </c>
      <c r="I29" s="46">
        <f>'01-03-21'!H29</f>
        <v>0</v>
      </c>
      <c r="J29" s="17"/>
    </row>
    <row r="30" spans="1:10" ht="65.25" customHeight="1">
      <c r="A30" s="17">
        <f>'01-03-21'!A30</f>
        <v>29</v>
      </c>
      <c r="B30" s="18" t="e">
        <f>CONCATENATE('01-03-21'!J30," ",'01-03-21'!K30)</f>
        <v>#N/A</v>
      </c>
      <c r="C30" s="17" t="e">
        <f>'01-03-21'!O30</f>
        <v>#N/A</v>
      </c>
      <c r="D30" s="17">
        <f>'01-03-21'!C30</f>
        <v>0</v>
      </c>
      <c r="E30" s="17">
        <f>'01-03-21'!D30</f>
        <v>0</v>
      </c>
      <c r="F30" s="17">
        <f>'01-03-21'!E30</f>
        <v>0</v>
      </c>
      <c r="G30" s="17">
        <f>'01-03-21'!G30</f>
        <v>0</v>
      </c>
      <c r="H30" s="17">
        <f>'01-03-21'!F30</f>
        <v>0</v>
      </c>
      <c r="I30" s="46">
        <f>'01-03-21'!H30</f>
        <v>0</v>
      </c>
      <c r="J30" s="17"/>
    </row>
    <row r="31" spans="1:10" ht="40.5" customHeight="1">
      <c r="A31" s="17">
        <f>'01-03-21'!A31</f>
        <v>30</v>
      </c>
      <c r="B31" s="18" t="e">
        <f>CONCATENATE('01-03-21'!J31," ",'01-03-21'!K31)</f>
        <v>#N/A</v>
      </c>
      <c r="C31" s="17" t="e">
        <f>'01-03-21'!O31</f>
        <v>#N/A</v>
      </c>
      <c r="D31" s="17">
        <f>'01-03-21'!C31</f>
        <v>0</v>
      </c>
      <c r="E31" s="17">
        <f>'01-03-21'!D31</f>
        <v>0</v>
      </c>
      <c r="F31" s="17">
        <f>'01-03-21'!E31</f>
        <v>0</v>
      </c>
      <c r="G31" s="17">
        <f>'01-03-21'!G31</f>
        <v>0</v>
      </c>
      <c r="H31" s="17">
        <f>'01-03-21'!F31</f>
        <v>0</v>
      </c>
      <c r="I31" s="46">
        <f>'01-03-21'!H31</f>
        <v>0</v>
      </c>
      <c r="J31" s="17"/>
    </row>
    <row r="32" spans="1:10" ht="40.5" customHeight="1">
      <c r="A32" s="17">
        <f>'01-03-21'!A32</f>
        <v>31</v>
      </c>
      <c r="B32" s="18" t="e">
        <f>CONCATENATE('01-03-21'!J32," ",'01-03-21'!K32)</f>
        <v>#N/A</v>
      </c>
      <c r="C32" s="17" t="e">
        <f>'01-03-21'!O32</f>
        <v>#N/A</v>
      </c>
      <c r="D32" s="17">
        <f>'01-03-21'!C32</f>
        <v>0</v>
      </c>
      <c r="E32" s="17">
        <f>'01-03-21'!D32</f>
        <v>0</v>
      </c>
      <c r="F32" s="17">
        <f>'01-03-21'!E32</f>
        <v>0</v>
      </c>
      <c r="G32" s="17">
        <f>'01-03-21'!G32</f>
        <v>0</v>
      </c>
      <c r="H32" s="17">
        <f>'01-03-21'!F32</f>
        <v>0</v>
      </c>
      <c r="I32" s="46">
        <f>'01-03-21'!H32</f>
        <v>0</v>
      </c>
      <c r="J32" s="17"/>
    </row>
    <row r="33" spans="1:10" ht="40.5" customHeight="1">
      <c r="A33" s="17">
        <f>'01-03-21'!A33</f>
        <v>32</v>
      </c>
      <c r="B33" s="18" t="e">
        <f>CONCATENATE('01-03-21'!J33," ",'01-03-21'!K33)</f>
        <v>#N/A</v>
      </c>
      <c r="C33" s="17" t="e">
        <f>'01-03-21'!O33</f>
        <v>#N/A</v>
      </c>
      <c r="D33" s="17">
        <f>'01-03-21'!C33</f>
        <v>0</v>
      </c>
      <c r="E33" s="17">
        <f>'01-03-21'!D33</f>
        <v>0</v>
      </c>
      <c r="F33" s="17">
        <f>'01-03-21'!E33</f>
        <v>0</v>
      </c>
      <c r="G33" s="17">
        <f>'01-03-21'!G33</f>
        <v>0</v>
      </c>
      <c r="H33" s="17">
        <f>'01-03-21'!F33</f>
        <v>0</v>
      </c>
      <c r="I33" s="46">
        <f>'01-03-21'!H33</f>
        <v>0</v>
      </c>
      <c r="J33" s="17"/>
    </row>
    <row r="34" spans="1:10" ht="40.5" customHeight="1">
      <c r="A34" s="17">
        <f>'01-03-21'!A34</f>
        <v>33</v>
      </c>
      <c r="B34" s="18" t="e">
        <f>CONCATENATE('01-03-21'!J34," ",'01-03-21'!K34)</f>
        <v>#N/A</v>
      </c>
      <c r="C34" s="17" t="e">
        <f>'01-03-21'!O34</f>
        <v>#N/A</v>
      </c>
      <c r="D34" s="17">
        <f>'01-03-21'!C34</f>
        <v>0</v>
      </c>
      <c r="E34" s="17">
        <f>'01-03-21'!D34</f>
        <v>0</v>
      </c>
      <c r="F34" s="17">
        <f>'01-03-21'!E34</f>
        <v>0</v>
      </c>
      <c r="G34" s="17">
        <f>'01-03-21'!G34</f>
        <v>0</v>
      </c>
      <c r="H34" s="17">
        <f>'01-03-21'!F34</f>
        <v>0</v>
      </c>
      <c r="I34" s="46">
        <f>'01-03-21'!H34</f>
        <v>0</v>
      </c>
      <c r="J34" s="17"/>
    </row>
    <row r="35" spans="1:10" ht="40.5" customHeight="1">
      <c r="A35" s="17">
        <f>'01-03-21'!A35</f>
        <v>34</v>
      </c>
      <c r="B35" s="18" t="e">
        <f>CONCATENATE('01-03-21'!J35," ",'01-03-21'!K35)</f>
        <v>#N/A</v>
      </c>
      <c r="C35" s="17" t="e">
        <f>'01-03-21'!O35</f>
        <v>#N/A</v>
      </c>
      <c r="D35" s="17">
        <f>'01-03-21'!C35</f>
        <v>0</v>
      </c>
      <c r="E35" s="17">
        <f>'01-03-21'!D35</f>
        <v>0</v>
      </c>
      <c r="F35" s="17">
        <f>'01-03-21'!E35</f>
        <v>0</v>
      </c>
      <c r="G35" s="17">
        <f>'01-03-21'!G35</f>
        <v>0</v>
      </c>
      <c r="H35" s="17">
        <f>'01-03-21'!F35</f>
        <v>0</v>
      </c>
      <c r="I35" s="46">
        <f>'01-03-21'!H35</f>
        <v>0</v>
      </c>
      <c r="J35" s="17"/>
    </row>
    <row r="36" spans="1:10" ht="40.5" customHeight="1">
      <c r="A36" s="17">
        <f>'01-03-21'!A36</f>
        <v>35</v>
      </c>
      <c r="B36" s="18" t="e">
        <f>CONCATENATE('01-03-21'!J36," ",'01-03-21'!K36)</f>
        <v>#N/A</v>
      </c>
      <c r="C36" s="17" t="e">
        <f>'01-03-21'!O36</f>
        <v>#N/A</v>
      </c>
      <c r="D36" s="17">
        <f>'01-03-21'!C36</f>
        <v>0</v>
      </c>
      <c r="E36" s="17">
        <f>'01-03-21'!D36</f>
        <v>0</v>
      </c>
      <c r="F36" s="17">
        <f>'01-03-21'!E36</f>
        <v>0</v>
      </c>
      <c r="G36" s="17">
        <f>'01-03-21'!G36</f>
        <v>0</v>
      </c>
      <c r="H36" s="17">
        <f>'01-03-21'!F36</f>
        <v>0</v>
      </c>
      <c r="I36" s="46">
        <f>'01-03-21'!H36</f>
        <v>0</v>
      </c>
      <c r="J36" s="17"/>
    </row>
    <row r="37" spans="1:10" ht="40.5" customHeight="1">
      <c r="A37" s="17">
        <f>'01-03-21'!A37</f>
        <v>36</v>
      </c>
      <c r="B37" s="18" t="e">
        <f>CONCATENATE('01-03-21'!J37," ",'01-03-21'!K37)</f>
        <v>#N/A</v>
      </c>
      <c r="C37" s="17" t="e">
        <f>'01-03-21'!O37</f>
        <v>#N/A</v>
      </c>
      <c r="D37" s="17">
        <f>'01-03-21'!C37</f>
        <v>0</v>
      </c>
      <c r="E37" s="17">
        <f>'01-03-21'!D37</f>
        <v>0</v>
      </c>
      <c r="F37" s="17">
        <f>'01-03-21'!E37</f>
        <v>0</v>
      </c>
      <c r="G37" s="17">
        <f>'01-03-21'!G37</f>
        <v>0</v>
      </c>
      <c r="H37" s="17">
        <f>'01-03-21'!F37</f>
        <v>0</v>
      </c>
      <c r="I37" s="46">
        <f>'01-03-21'!H37</f>
        <v>0</v>
      </c>
      <c r="J37" s="17"/>
    </row>
    <row r="38" spans="1:10" ht="40.5" customHeight="1">
      <c r="A38" s="17">
        <f>'01-03-21'!A38</f>
        <v>37</v>
      </c>
      <c r="B38" s="18" t="e">
        <f>CONCATENATE('01-03-21'!J38," ",'01-03-21'!K38)</f>
        <v>#N/A</v>
      </c>
      <c r="C38" s="17" t="e">
        <f>'01-03-21'!O38</f>
        <v>#N/A</v>
      </c>
      <c r="D38" s="17">
        <f>'01-03-21'!C38</f>
        <v>0</v>
      </c>
      <c r="E38" s="17">
        <f>'01-03-21'!D38</f>
        <v>0</v>
      </c>
      <c r="F38" s="17">
        <f>'01-03-21'!E38</f>
        <v>0</v>
      </c>
      <c r="G38" s="17">
        <f>'01-03-21'!G38</f>
        <v>0</v>
      </c>
      <c r="H38" s="17">
        <f>'01-03-21'!F38</f>
        <v>0</v>
      </c>
      <c r="I38" s="46">
        <f>'01-03-21'!H38</f>
        <v>0</v>
      </c>
      <c r="J38" s="17"/>
    </row>
    <row r="39" spans="1:10" ht="40.5" customHeight="1">
      <c r="A39" s="17">
        <f>'01-03-21'!A39</f>
        <v>38</v>
      </c>
      <c r="B39" s="18" t="e">
        <f>CONCATENATE('01-03-21'!J39," ",'01-03-21'!K39)</f>
        <v>#N/A</v>
      </c>
      <c r="C39" s="17" t="e">
        <f>'01-03-21'!O39</f>
        <v>#N/A</v>
      </c>
      <c r="D39" s="17">
        <f>'01-03-21'!C39</f>
        <v>0</v>
      </c>
      <c r="E39" s="17">
        <f>'01-03-21'!D39</f>
        <v>0</v>
      </c>
      <c r="F39" s="17">
        <f>'01-03-21'!E39</f>
        <v>0</v>
      </c>
      <c r="G39" s="17">
        <f>'01-03-21'!G39</f>
        <v>0</v>
      </c>
      <c r="H39" s="17">
        <f>'01-03-21'!F39</f>
        <v>0</v>
      </c>
      <c r="I39" s="46">
        <f>'01-03-21'!H39</f>
        <v>0</v>
      </c>
      <c r="J39" s="17"/>
    </row>
    <row r="40" spans="1:10" ht="40.5" customHeight="1">
      <c r="A40" s="17">
        <f>'01-03-21'!A40</f>
        <v>39</v>
      </c>
      <c r="B40" s="18" t="e">
        <f>CONCATENATE('01-03-21'!J40," ",'01-03-21'!K40)</f>
        <v>#N/A</v>
      </c>
      <c r="C40" s="17" t="e">
        <f>'01-03-21'!O40</f>
        <v>#N/A</v>
      </c>
      <c r="D40" s="17">
        <f>'01-03-21'!C40</f>
        <v>0</v>
      </c>
      <c r="E40" s="17">
        <f>'01-03-21'!D40</f>
        <v>0</v>
      </c>
      <c r="F40" s="17">
        <f>'01-03-21'!E40</f>
        <v>0</v>
      </c>
      <c r="G40" s="17">
        <f>'01-03-21'!G40</f>
        <v>0</v>
      </c>
      <c r="H40" s="17">
        <f>'01-03-21'!F40</f>
        <v>0</v>
      </c>
      <c r="I40" s="46">
        <f>'01-03-21'!H40</f>
        <v>0</v>
      </c>
      <c r="J40" s="17"/>
    </row>
    <row r="41" spans="1:10" ht="40.5" customHeight="1">
      <c r="A41" s="17">
        <f>'01-03-21'!A41</f>
        <v>40</v>
      </c>
      <c r="B41" s="18" t="e">
        <f>CONCATENATE('01-03-21'!J41," ",'01-03-21'!K41)</f>
        <v>#N/A</v>
      </c>
      <c r="C41" s="17" t="e">
        <f>'01-03-21'!O41</f>
        <v>#N/A</v>
      </c>
      <c r="D41" s="17">
        <f>'01-03-21'!C41</f>
        <v>0</v>
      </c>
      <c r="E41" s="17">
        <f>'01-03-21'!D41</f>
        <v>0</v>
      </c>
      <c r="F41" s="17">
        <f>'01-03-21'!E41</f>
        <v>0</v>
      </c>
      <c r="G41" s="17">
        <f>'01-03-21'!G41</f>
        <v>0</v>
      </c>
      <c r="H41" s="17">
        <f>'01-03-21'!F41</f>
        <v>0</v>
      </c>
      <c r="I41" s="46">
        <f>'01-03-21'!H41</f>
        <v>0</v>
      </c>
      <c r="J41" s="17"/>
    </row>
    <row r="42" spans="1:10" ht="40.5" customHeight="1">
      <c r="A42" s="17">
        <f>'01-03-21'!A42</f>
        <v>41</v>
      </c>
      <c r="B42" s="18" t="e">
        <f>CONCATENATE('01-03-21'!J42," ",'01-03-21'!K42)</f>
        <v>#N/A</v>
      </c>
      <c r="C42" s="17" t="e">
        <f>'01-03-21'!O42</f>
        <v>#N/A</v>
      </c>
      <c r="D42" s="17">
        <f>'01-03-21'!C42</f>
        <v>0</v>
      </c>
      <c r="E42" s="17">
        <f>'01-03-21'!D42</f>
        <v>0</v>
      </c>
      <c r="F42" s="17">
        <f>'01-03-21'!E42</f>
        <v>0</v>
      </c>
      <c r="G42" s="17">
        <f>'01-03-21'!G42</f>
        <v>0</v>
      </c>
      <c r="H42" s="17">
        <f>'01-03-21'!F42</f>
        <v>0</v>
      </c>
      <c r="I42" s="46">
        <f>'01-03-21'!H42</f>
        <v>0</v>
      </c>
      <c r="J42" s="17"/>
    </row>
    <row r="43" spans="1:10" ht="40.5" customHeight="1">
      <c r="A43" s="17">
        <f>'01-03-21'!A43</f>
        <v>42</v>
      </c>
      <c r="B43" s="18" t="e">
        <f>CONCATENATE('01-03-21'!J43," ",'01-03-21'!K43)</f>
        <v>#N/A</v>
      </c>
      <c r="C43" s="17" t="e">
        <f>'01-03-21'!O43</f>
        <v>#N/A</v>
      </c>
      <c r="D43" s="17">
        <f>'01-03-21'!C43</f>
        <v>0</v>
      </c>
      <c r="E43" s="17">
        <f>'01-03-21'!D43</f>
        <v>0</v>
      </c>
      <c r="F43" s="17">
        <f>'01-03-21'!E43</f>
        <v>0</v>
      </c>
      <c r="G43" s="17">
        <f>'01-03-21'!G43</f>
        <v>0</v>
      </c>
      <c r="H43" s="17">
        <f>'01-03-21'!F43</f>
        <v>0</v>
      </c>
      <c r="I43" s="46">
        <f>'01-03-21'!H43</f>
        <v>0</v>
      </c>
      <c r="J43" s="17"/>
    </row>
    <row r="44" spans="1:10" ht="40.5" customHeight="1">
      <c r="A44" s="17">
        <f>'01-03-21'!A44</f>
        <v>43</v>
      </c>
      <c r="B44" s="18" t="e">
        <f>CONCATENATE('01-03-21'!J44," ",'01-03-21'!K44)</f>
        <v>#N/A</v>
      </c>
      <c r="C44" s="17" t="e">
        <f>'01-03-21'!O44</f>
        <v>#N/A</v>
      </c>
      <c r="D44" s="17">
        <f>'01-03-21'!C44</f>
        <v>0</v>
      </c>
      <c r="E44" s="17">
        <f>'01-03-21'!D44</f>
        <v>0</v>
      </c>
      <c r="F44" s="17">
        <f>'01-03-21'!E44</f>
        <v>0</v>
      </c>
      <c r="G44" s="17">
        <f>'01-03-21'!G44</f>
        <v>0</v>
      </c>
      <c r="H44" s="17">
        <f>'01-03-21'!F44</f>
        <v>0</v>
      </c>
      <c r="I44" s="46">
        <f>'01-03-21'!H44</f>
        <v>0</v>
      </c>
      <c r="J44" s="17"/>
    </row>
    <row r="45" spans="1:10" ht="40.5" customHeight="1">
      <c r="A45" s="17">
        <f>'01-03-21'!A45</f>
        <v>44</v>
      </c>
      <c r="B45" s="18" t="e">
        <f>CONCATENATE('01-03-21'!J45," ",'01-03-21'!K45)</f>
        <v>#N/A</v>
      </c>
      <c r="C45" s="17" t="e">
        <f>'01-03-21'!O45</f>
        <v>#N/A</v>
      </c>
      <c r="D45" s="17">
        <f>'01-03-21'!C45</f>
        <v>0</v>
      </c>
      <c r="E45" s="17">
        <f>'01-03-21'!D45</f>
        <v>0</v>
      </c>
      <c r="F45" s="17">
        <f>'01-03-21'!E45</f>
        <v>0</v>
      </c>
      <c r="G45" s="17">
        <f>'01-03-21'!G45</f>
        <v>0</v>
      </c>
      <c r="H45" s="17">
        <f>'01-03-21'!F45</f>
        <v>0</v>
      </c>
      <c r="I45" s="46">
        <f>'01-03-21'!H45</f>
        <v>0</v>
      </c>
      <c r="J45" s="17"/>
    </row>
    <row r="46" spans="1:10" ht="40.5" customHeight="1">
      <c r="A46" s="17">
        <f>'01-03-21'!A46</f>
        <v>45</v>
      </c>
      <c r="B46" s="18" t="e">
        <f>CONCATENATE('01-03-21'!J46," ",'01-03-21'!K46)</f>
        <v>#N/A</v>
      </c>
      <c r="C46" s="17" t="e">
        <f>'01-03-21'!O46</f>
        <v>#N/A</v>
      </c>
      <c r="D46" s="17">
        <f>'01-03-21'!C46</f>
        <v>0</v>
      </c>
      <c r="E46" s="17">
        <f>'01-03-21'!D46</f>
        <v>0</v>
      </c>
      <c r="F46" s="17">
        <f>'01-03-21'!E46</f>
        <v>0</v>
      </c>
      <c r="G46" s="17">
        <f>'01-03-21'!G46</f>
        <v>0</v>
      </c>
      <c r="H46" s="17">
        <f>'01-03-21'!F46</f>
        <v>0</v>
      </c>
      <c r="I46" s="46">
        <f>'01-03-21'!H46</f>
        <v>0</v>
      </c>
      <c r="J46" s="17"/>
    </row>
    <row r="47" spans="1:10" ht="40.5" customHeight="1">
      <c r="A47" s="17">
        <f>'01-03-21'!A47</f>
        <v>46</v>
      </c>
      <c r="B47" s="18" t="e">
        <f>CONCATENATE('01-03-21'!J47," ",'01-03-21'!K47)</f>
        <v>#N/A</v>
      </c>
      <c r="C47" s="17" t="e">
        <f>'01-03-21'!O47</f>
        <v>#N/A</v>
      </c>
      <c r="D47" s="17">
        <f>'01-03-21'!C47</f>
        <v>0</v>
      </c>
      <c r="E47" s="17">
        <f>'01-03-21'!D47</f>
        <v>0</v>
      </c>
      <c r="F47" s="17">
        <f>'01-03-21'!E47</f>
        <v>0</v>
      </c>
      <c r="G47" s="17">
        <f>'01-03-21'!G47</f>
        <v>0</v>
      </c>
      <c r="H47" s="17">
        <f>'01-03-21'!F47</f>
        <v>0</v>
      </c>
      <c r="I47" s="46">
        <f>'01-03-21'!H47</f>
        <v>0</v>
      </c>
      <c r="J47" s="17"/>
    </row>
    <row r="48" spans="1:10" ht="40.5" customHeight="1">
      <c r="A48" s="17">
        <f>'01-03-21'!A48</f>
        <v>47</v>
      </c>
      <c r="B48" s="18" t="e">
        <f>CONCATENATE('01-03-21'!J48," ",'01-03-21'!K48)</f>
        <v>#N/A</v>
      </c>
      <c r="C48" s="17" t="e">
        <f>'01-03-21'!O48</f>
        <v>#N/A</v>
      </c>
      <c r="D48" s="17">
        <f>'01-03-21'!C48</f>
        <v>0</v>
      </c>
      <c r="E48" s="17">
        <f>'01-03-21'!D48</f>
        <v>0</v>
      </c>
      <c r="F48" s="17">
        <f>'01-03-21'!E48</f>
        <v>0</v>
      </c>
      <c r="G48" s="17">
        <f>'01-03-21'!G48</f>
        <v>0</v>
      </c>
      <c r="H48" s="17">
        <f>'01-03-21'!F48</f>
        <v>0</v>
      </c>
      <c r="I48" s="46">
        <f>'01-03-21'!H48</f>
        <v>0</v>
      </c>
      <c r="J48" s="17"/>
    </row>
    <row r="49" spans="1:10" ht="40.5" customHeight="1">
      <c r="A49" s="17">
        <f>'01-03-21'!A49</f>
        <v>48</v>
      </c>
      <c r="B49" s="18" t="e">
        <f>CONCATENATE('01-03-21'!J49," ",'01-03-21'!K49)</f>
        <v>#N/A</v>
      </c>
      <c r="C49" s="17" t="e">
        <f>'01-03-21'!O49</f>
        <v>#N/A</v>
      </c>
      <c r="D49" s="17">
        <f>'01-03-21'!C49</f>
        <v>0</v>
      </c>
      <c r="E49" s="17">
        <f>'01-03-21'!D49</f>
        <v>0</v>
      </c>
      <c r="F49" s="17">
        <f>'01-03-21'!E49</f>
        <v>0</v>
      </c>
      <c r="G49" s="17">
        <f>'01-03-21'!G49</f>
        <v>0</v>
      </c>
      <c r="H49" s="17">
        <f>'01-03-21'!F49</f>
        <v>0</v>
      </c>
      <c r="I49" s="46">
        <f>'01-03-21'!H49</f>
        <v>0</v>
      </c>
      <c r="J49" s="17"/>
    </row>
    <row r="50" spans="1:10" ht="40.5" customHeight="1">
      <c r="A50" s="17">
        <f>'01-03-21'!A50</f>
        <v>49</v>
      </c>
      <c r="B50" s="18" t="e">
        <f>CONCATENATE('01-03-21'!J50," ",'01-03-21'!K50)</f>
        <v>#N/A</v>
      </c>
      <c r="C50" s="17" t="e">
        <f>'01-03-21'!O50</f>
        <v>#N/A</v>
      </c>
      <c r="D50" s="17">
        <f>'01-03-21'!C50</f>
        <v>0</v>
      </c>
      <c r="E50" s="17">
        <f>'01-03-21'!D50</f>
        <v>0</v>
      </c>
      <c r="F50" s="17">
        <f>'01-03-21'!E50</f>
        <v>0</v>
      </c>
      <c r="G50" s="17">
        <f>'01-03-21'!G50</f>
        <v>0</v>
      </c>
      <c r="H50" s="17">
        <f>'01-03-21'!F50</f>
        <v>0</v>
      </c>
      <c r="I50" s="46">
        <f>'01-03-21'!H50</f>
        <v>0</v>
      </c>
      <c r="J50" s="17"/>
    </row>
    <row r="51" spans="1:10" ht="40.5" customHeight="1">
      <c r="A51" s="17">
        <f>'01-03-21'!A51</f>
        <v>50</v>
      </c>
      <c r="B51" s="18" t="e">
        <f>CONCATENATE('01-03-21'!J51," ",'01-03-21'!K51)</f>
        <v>#N/A</v>
      </c>
      <c r="C51" s="17" t="e">
        <f>'01-03-21'!O51</f>
        <v>#N/A</v>
      </c>
      <c r="D51" s="17">
        <f>'01-03-21'!C51</f>
        <v>0</v>
      </c>
      <c r="E51" s="17">
        <f>'01-03-21'!D51</f>
        <v>0</v>
      </c>
      <c r="F51" s="17">
        <f>'01-03-21'!E51</f>
        <v>0</v>
      </c>
      <c r="G51" s="17">
        <f>'01-03-21'!G51</f>
        <v>0</v>
      </c>
      <c r="H51" s="17">
        <f>'01-03-21'!F51</f>
        <v>0</v>
      </c>
      <c r="I51" s="46">
        <f>'01-03-21'!H51</f>
        <v>0</v>
      </c>
      <c r="J51" s="17"/>
    </row>
    <row r="52" spans="1:10" ht="40.5" customHeight="1">
      <c r="A52" s="17">
        <f>'01-03-21'!A52</f>
        <v>51</v>
      </c>
      <c r="B52" s="18" t="e">
        <f>CONCATENATE('01-03-21'!J52," ",'01-03-21'!K52)</f>
        <v>#N/A</v>
      </c>
      <c r="C52" s="17" t="e">
        <f>'01-03-21'!O52</f>
        <v>#N/A</v>
      </c>
      <c r="D52" s="17">
        <f>'01-03-21'!C52</f>
        <v>0</v>
      </c>
      <c r="E52" s="17">
        <f>'01-03-21'!D52</f>
        <v>0</v>
      </c>
      <c r="F52" s="17">
        <f>'01-03-21'!E52</f>
        <v>0</v>
      </c>
      <c r="G52" s="17">
        <f>'01-03-21'!G52</f>
        <v>0</v>
      </c>
      <c r="H52" s="17">
        <f>'01-03-21'!F52</f>
        <v>0</v>
      </c>
      <c r="I52" s="46">
        <f>'01-03-21'!H52</f>
        <v>0</v>
      </c>
      <c r="J52" s="17"/>
    </row>
    <row r="53" spans="1:10" ht="40.5" customHeight="1">
      <c r="A53" s="17">
        <f>'01-03-21'!A53</f>
        <v>52</v>
      </c>
      <c r="B53" s="18" t="e">
        <f>CONCATENATE('01-03-21'!J53," ",'01-03-21'!K53)</f>
        <v>#N/A</v>
      </c>
      <c r="C53" s="17" t="e">
        <f>'01-03-21'!O53</f>
        <v>#N/A</v>
      </c>
      <c r="D53" s="17">
        <f>'01-03-21'!C53</f>
        <v>0</v>
      </c>
      <c r="E53" s="17">
        <f>'01-03-21'!D53</f>
        <v>0</v>
      </c>
      <c r="F53" s="17">
        <f>'01-03-21'!E53</f>
        <v>0</v>
      </c>
      <c r="G53" s="17">
        <f>'01-03-21'!G53</f>
        <v>0</v>
      </c>
      <c r="H53" s="17">
        <f>'01-03-21'!F53</f>
        <v>0</v>
      </c>
      <c r="I53" s="46">
        <f>'01-03-21'!H53</f>
        <v>0</v>
      </c>
      <c r="J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>
      <c r="A1" t="s">
        <v>246</v>
      </c>
      <c r="B1" t="s">
        <v>247</v>
      </c>
      <c r="C1" t="s">
        <v>273</v>
      </c>
      <c r="D1" t="s">
        <v>250</v>
      </c>
      <c r="E1" t="s">
        <v>274</v>
      </c>
      <c r="F1" t="s">
        <v>275</v>
      </c>
      <c r="G1" t="s">
        <v>276</v>
      </c>
      <c r="H1" t="s">
        <v>257</v>
      </c>
      <c r="I1" t="s">
        <v>258</v>
      </c>
      <c r="J1" t="s">
        <v>277</v>
      </c>
      <c r="K1" t="s">
        <v>252</v>
      </c>
      <c r="L1" t="s">
        <v>278</v>
      </c>
    </row>
    <row r="2" spans="1:12">
      <c r="A2" t="str">
        <f>'01-03-21'!J2</f>
        <v>SALVADOR</v>
      </c>
      <c r="B2" t="str">
        <f>'01-03-21'!K2</f>
        <v>ROS MARIN</v>
      </c>
      <c r="C2" t="str">
        <f>'01-03-21'!L2</f>
        <v>comedor Rocha</v>
      </c>
      <c r="D2">
        <f>'01-03-21'!M2</f>
        <v>636111249</v>
      </c>
      <c r="E2">
        <f>'01-03-21'!O2</f>
        <v>0</v>
      </c>
      <c r="F2" t="str">
        <f>'01-03-21'!C2</f>
        <v>MACARRONES ESTOFADOS CON PAVO</v>
      </c>
      <c r="G2">
        <f>'01-03-21'!D2</f>
        <v>0</v>
      </c>
      <c r="H2">
        <f>'01-03-21'!E2</f>
        <v>0</v>
      </c>
      <c r="I2" t="str">
        <f>'01-03-21'!F2</f>
        <v>TARTA DE CHOCOLATE Y NARANJA</v>
      </c>
      <c r="J2" t="str">
        <f>'01-03-21'!G2</f>
        <v>AGUA</v>
      </c>
      <c r="K2">
        <f>'01-03-21'!O2</f>
        <v>0</v>
      </c>
      <c r="L2">
        <f>'01-03-21'!I2</f>
        <v>89</v>
      </c>
    </row>
    <row r="3" spans="1:12">
      <c r="A3" t="str">
        <f>'01-03-21'!J3</f>
        <v>Benjamín</v>
      </c>
      <c r="B3" t="str">
        <f>'01-03-21'!K3</f>
        <v>Mariño Añón</v>
      </c>
      <c r="C3" t="str">
        <f>'01-03-21'!L3</f>
        <v>comedor Comercial</v>
      </c>
      <c r="D3">
        <f>'01-03-21'!M3</f>
        <v>0</v>
      </c>
      <c r="E3">
        <f>'01-03-21'!O3</f>
        <v>0</v>
      </c>
      <c r="F3" t="str">
        <f>'01-03-21'!C3</f>
        <v>GUISANTES CON CHORIZO</v>
      </c>
      <c r="G3">
        <f>'01-03-21'!D3</f>
        <v>0</v>
      </c>
      <c r="H3">
        <f>'01-03-21'!E3</f>
        <v>0</v>
      </c>
      <c r="I3">
        <f>'01-03-21'!F3</f>
        <v>0</v>
      </c>
      <c r="J3">
        <f>'01-03-21'!G3</f>
        <v>0</v>
      </c>
      <c r="K3">
        <f>'01-03-21'!O3</f>
        <v>0</v>
      </c>
      <c r="L3">
        <f>'01-03-21'!I3</f>
        <v>126</v>
      </c>
    </row>
    <row r="4" spans="1:12">
      <c r="A4" t="str">
        <f>'01-03-21'!J4</f>
        <v>Pablo</v>
      </c>
      <c r="B4" t="str">
        <f>'01-03-21'!K4</f>
        <v>Arufe Lires</v>
      </c>
      <c r="C4" t="str">
        <f>'01-03-21'!L4</f>
        <v>comedor Comercial</v>
      </c>
      <c r="D4">
        <f>'01-03-21'!M4</f>
        <v>636431839</v>
      </c>
      <c r="E4">
        <f>'01-03-21'!O4</f>
        <v>0</v>
      </c>
      <c r="F4">
        <f>'01-03-21'!C4</f>
        <v>0</v>
      </c>
      <c r="G4" t="str">
        <f>'01-03-21'!D4</f>
        <v>LUBINA A LA PLANCHA</v>
      </c>
      <c r="H4" t="str">
        <f>'01-03-21'!E4</f>
        <v>ARROZ EN BLANCO</v>
      </c>
      <c r="I4" t="str">
        <f>'01-03-21'!F4</f>
        <v>YOGURT</v>
      </c>
      <c r="J4" t="str">
        <f>'01-03-21'!G4</f>
        <v>COCA-COLA</v>
      </c>
      <c r="K4">
        <f>'01-03-21'!O4</f>
        <v>0</v>
      </c>
      <c r="L4">
        <f>'01-03-21'!I4</f>
        <v>237</v>
      </c>
    </row>
    <row r="5" spans="1:12">
      <c r="A5" t="str">
        <f>'01-03-21'!J5</f>
        <v>ANGEL</v>
      </c>
      <c r="B5" t="str">
        <f>'01-03-21'!K5</f>
        <v>TRILLO BLANCO</v>
      </c>
      <c r="C5" t="str">
        <f>'01-03-21'!L5</f>
        <v>comedor Rocha</v>
      </c>
      <c r="D5">
        <f>'01-03-21'!M5</f>
        <v>635941649</v>
      </c>
      <c r="E5">
        <f>'01-03-21'!O5</f>
        <v>0</v>
      </c>
      <c r="F5" t="str">
        <f>'01-03-21'!C5</f>
        <v>ENSALADA MIXTA</v>
      </c>
      <c r="G5" t="str">
        <f>'01-03-21'!D5</f>
        <v>LASAÑA BOLOÑESA</v>
      </c>
      <c r="H5" t="str">
        <f>'01-03-21'!E5</f>
        <v>ARROZ EN BLANCO</v>
      </c>
      <c r="I5" t="str">
        <f>'01-03-21'!F5</f>
        <v>FRUTA</v>
      </c>
      <c r="J5" t="str">
        <f>'01-03-21'!G5</f>
        <v>AGUA</v>
      </c>
      <c r="K5">
        <f>'01-03-21'!O5</f>
        <v>0</v>
      </c>
      <c r="L5">
        <f>'01-03-21'!I5</f>
        <v>86</v>
      </c>
    </row>
    <row r="6" spans="1:12">
      <c r="A6" t="str">
        <f>'01-03-21'!J6</f>
        <v>Jorge</v>
      </c>
      <c r="B6" t="str">
        <f>'01-03-21'!K6</f>
        <v>Montero Gabarro</v>
      </c>
      <c r="C6" t="str">
        <f>'01-03-21'!L6</f>
        <v>comedor I+D+i</v>
      </c>
      <c r="D6">
        <f>'01-03-21'!M6</f>
        <v>0</v>
      </c>
      <c r="E6">
        <f>'01-03-21'!O6</f>
        <v>0</v>
      </c>
      <c r="F6" t="str">
        <f>'01-03-21'!C6</f>
        <v>SOPA DE FIDEOS Y VERDURAS</v>
      </c>
      <c r="G6" t="str">
        <f>'01-03-21'!D6</f>
        <v>LASAÑA BOLOÑESA</v>
      </c>
      <c r="H6">
        <f>'01-03-21'!E6</f>
        <v>0</v>
      </c>
      <c r="I6" t="str">
        <f>'01-03-21'!F6</f>
        <v>FRUTA</v>
      </c>
      <c r="J6" t="str">
        <f>'01-03-21'!G6</f>
        <v>COCA-COLA</v>
      </c>
      <c r="K6">
        <f>'01-03-21'!O6</f>
        <v>0</v>
      </c>
      <c r="L6">
        <f>'01-03-21'!I6</f>
        <v>0</v>
      </c>
    </row>
    <row r="7" spans="1:12">
      <c r="A7" t="str">
        <f>'01-03-21'!J7</f>
        <v>Alberto</v>
      </c>
      <c r="B7" t="str">
        <f>'01-03-21'!K7</f>
        <v>Lopez Penide</v>
      </c>
      <c r="C7" t="str">
        <f>'01-03-21'!L7</f>
        <v>comedor Comercial</v>
      </c>
      <c r="D7">
        <f>'01-03-21'!M7</f>
        <v>618816403</v>
      </c>
      <c r="E7">
        <f>'01-03-21'!O7</f>
        <v>0</v>
      </c>
      <c r="F7">
        <f>'01-03-21'!C7</f>
        <v>0</v>
      </c>
      <c r="G7" t="str">
        <f>'01-03-21'!D7</f>
        <v>LASAÑA BOLOÑESA</v>
      </c>
      <c r="H7">
        <f>'01-03-21'!E7</f>
        <v>0</v>
      </c>
      <c r="I7" t="str">
        <f>'01-03-21'!F7</f>
        <v>FRUTA</v>
      </c>
      <c r="J7" t="str">
        <f>'01-03-21'!G7</f>
        <v>COCA-COLA</v>
      </c>
      <c r="K7">
        <f>'01-03-21'!O7</f>
        <v>0</v>
      </c>
      <c r="L7">
        <f>'01-03-21'!I7</f>
        <v>148</v>
      </c>
    </row>
    <row r="8" spans="1:12">
      <c r="A8" t="str">
        <f>'01-03-21'!J8</f>
        <v>Manuel</v>
      </c>
      <c r="B8" t="str">
        <f>'01-03-21'!K8</f>
        <v>Pérez Andrade</v>
      </c>
      <c r="C8" t="str">
        <f>'01-03-21'!L8</f>
        <v>comedor Rocha</v>
      </c>
      <c r="D8">
        <f>'01-03-21'!M8</f>
        <v>0</v>
      </c>
      <c r="E8">
        <f>'01-03-21'!O8</f>
        <v>0</v>
      </c>
      <c r="F8">
        <f>'01-03-21'!C8</f>
        <v>0</v>
      </c>
      <c r="G8" t="str">
        <f>'01-03-21'!D8</f>
        <v>LUBINA A LA PLANCHA</v>
      </c>
      <c r="H8" t="str">
        <f>'01-03-21'!E8</f>
        <v>PATATAS COCIDAS</v>
      </c>
      <c r="I8" t="str">
        <f>'01-03-21'!F8</f>
        <v>FRUTA</v>
      </c>
      <c r="J8" t="str">
        <f>'01-03-21'!G8</f>
        <v>AGUA</v>
      </c>
      <c r="K8">
        <f>'01-03-21'!O8</f>
        <v>0</v>
      </c>
      <c r="L8">
        <f>'01-03-21'!I8</f>
        <v>137</v>
      </c>
    </row>
    <row r="9" spans="1:12">
      <c r="A9" t="str">
        <f>'01-03-21'!J9</f>
        <v>Enrique</v>
      </c>
      <c r="B9" t="str">
        <f>'01-03-21'!K9</f>
        <v>Romay Castiñeira</v>
      </c>
      <c r="C9" t="str">
        <f>'01-03-21'!L9</f>
        <v>comedor I+D+i</v>
      </c>
      <c r="D9">
        <f>'01-03-21'!M9</f>
        <v>651146505</v>
      </c>
      <c r="E9">
        <f>'01-03-21'!O9</f>
        <v>0</v>
      </c>
      <c r="F9" t="str">
        <f>'01-03-21'!C9</f>
        <v>ENSALADA MIXTA</v>
      </c>
      <c r="G9" t="str">
        <f>'01-03-21'!D9</f>
        <v>LUBINA A LA PLANCHA</v>
      </c>
      <c r="H9" t="str">
        <f>'01-03-21'!E9</f>
        <v>PATATAS COCIDAS</v>
      </c>
      <c r="I9" t="str">
        <f>'01-03-21'!F9</f>
        <v>FRUTA</v>
      </c>
      <c r="J9" t="str">
        <f>'01-03-21'!G9</f>
        <v>AGUA</v>
      </c>
      <c r="K9">
        <f>'01-03-21'!O9</f>
        <v>0</v>
      </c>
      <c r="L9">
        <f>'01-03-21'!I9</f>
        <v>14</v>
      </c>
    </row>
    <row r="10" spans="1:12">
      <c r="A10" t="str">
        <f>'01-03-21'!J10</f>
        <v>MIGUEL ANGEL</v>
      </c>
      <c r="B10" t="str">
        <f>'01-03-21'!K10</f>
        <v>GARCIA RODRIGUEZ</v>
      </c>
      <c r="C10" t="str">
        <f>'01-03-21'!L10</f>
        <v>comedor I+D+i</v>
      </c>
      <c r="D10">
        <f>'01-03-21'!M10</f>
        <v>605781926</v>
      </c>
      <c r="E10">
        <f>'01-03-21'!O10</f>
        <v>0</v>
      </c>
      <c r="F10" t="str">
        <f>'01-03-21'!D10</f>
        <v>CODILLO DE CERDO ESTOFADO</v>
      </c>
      <c r="G10" t="str">
        <f>'01-03-21'!E10</f>
        <v>PATATAS COCIDAS</v>
      </c>
      <c r="H10" t="str">
        <f>'01-03-21'!F10</f>
        <v>YOGURT</v>
      </c>
      <c r="I10" t="str">
        <f>'01-03-21'!G10</f>
        <v>AGUA</v>
      </c>
      <c r="J10">
        <f>'01-03-21'!H10</f>
        <v>0</v>
      </c>
      <c r="K10">
        <f>'01-03-21'!O10</f>
        <v>0</v>
      </c>
      <c r="L10">
        <f>'01-03-21'!I10</f>
        <v>257</v>
      </c>
    </row>
    <row r="11" spans="1:12">
      <c r="A11" t="str">
        <f>'01-03-21'!J11</f>
        <v>Jose</v>
      </c>
      <c r="B11" t="str">
        <f>'01-03-21'!K11</f>
        <v>Penado Abilleira</v>
      </c>
      <c r="C11" t="str">
        <f>'01-03-21'!L11</f>
        <v>comedor Comercial</v>
      </c>
      <c r="D11">
        <f>'01-03-21'!M11</f>
        <v>639555974</v>
      </c>
      <c r="E11">
        <f>'01-03-21'!O11</f>
        <v>0</v>
      </c>
      <c r="F11" t="str">
        <f>'01-03-21'!D11</f>
        <v>LUBINA A LA PLANCHA</v>
      </c>
      <c r="G11" t="str">
        <f>'01-03-21'!E11</f>
        <v>PATATAS COCIDAS</v>
      </c>
      <c r="H11" t="str">
        <f>'01-03-21'!F11</f>
        <v>YOGURT</v>
      </c>
      <c r="I11" t="str">
        <f>'01-03-21'!G11</f>
        <v>AGUA</v>
      </c>
      <c r="J11">
        <f>'01-03-21'!H11</f>
        <v>0</v>
      </c>
      <c r="K11">
        <f>'01-03-21'!O11</f>
        <v>0</v>
      </c>
      <c r="L11">
        <f>'01-03-21'!I11</f>
        <v>107</v>
      </c>
    </row>
    <row r="12" spans="1:12">
      <c r="A12" t="e">
        <f>'01-03-21'!J12</f>
        <v>#N/A</v>
      </c>
      <c r="B12" t="e">
        <f>'01-03-21'!K12</f>
        <v>#N/A</v>
      </c>
      <c r="C12" t="e">
        <f>'01-03-21'!L12</f>
        <v>#N/A</v>
      </c>
      <c r="D12" t="e">
        <f>'01-03-21'!M12</f>
        <v>#N/A</v>
      </c>
      <c r="E12" t="e">
        <f>'01-03-21'!O12</f>
        <v>#N/A</v>
      </c>
      <c r="F12">
        <f>'01-03-21'!C12</f>
        <v>0</v>
      </c>
      <c r="G12" t="str">
        <f>'01-03-21'!D12</f>
        <v>LASAÑA BOLOÑESA</v>
      </c>
      <c r="H12">
        <f>'01-03-21'!E12</f>
        <v>0</v>
      </c>
      <c r="I12" t="str">
        <f>'01-03-21'!F12</f>
        <v>FRUTA</v>
      </c>
      <c r="J12">
        <f>'01-03-21'!G12</f>
        <v>0</v>
      </c>
      <c r="K12" t="e">
        <f>'01-03-21'!O12</f>
        <v>#N/A</v>
      </c>
      <c r="L12" t="e">
        <f>'01-03-21'!I12</f>
        <v>#N/A</v>
      </c>
    </row>
    <row r="13" spans="1:12">
      <c r="A13" t="str">
        <f>'01-03-21'!J13</f>
        <v>Luis Carlos</v>
      </c>
      <c r="B13" t="str">
        <f>'01-03-21'!K13</f>
        <v>Argudín Diéguez</v>
      </c>
      <c r="C13" t="str">
        <f>'01-03-21'!L13</f>
        <v>comedor Rocha</v>
      </c>
      <c r="D13">
        <f>'01-03-21'!M13</f>
        <v>0</v>
      </c>
      <c r="E13">
        <f>'01-03-21'!O13</f>
        <v>0</v>
      </c>
      <c r="F13" t="str">
        <f>'01-03-21'!C13</f>
        <v>MACARRONES ESTOFADOS CON PAVO</v>
      </c>
      <c r="G13" t="str">
        <f>'01-03-21'!D13</f>
        <v>LUBINA A LA PLANCHA</v>
      </c>
      <c r="H13" t="str">
        <f>'01-03-21'!E13</f>
        <v>PATATAS FRITAS</v>
      </c>
      <c r="I13" t="str">
        <f>'01-03-21'!F13</f>
        <v>TARTA DE CHOCOLATE Y NARANJA</v>
      </c>
      <c r="J13" t="str">
        <f>'01-03-21'!G13</f>
        <v>NESTEA</v>
      </c>
      <c r="K13">
        <f>'01-03-21'!O13</f>
        <v>0</v>
      </c>
      <c r="L13">
        <f>'01-03-21'!I13</f>
        <v>19</v>
      </c>
    </row>
    <row r="14" spans="1:12">
      <c r="A14" t="str">
        <f>'01-03-21'!J14</f>
        <v>Enrique</v>
      </c>
      <c r="B14" t="str">
        <f>'01-03-21'!K14</f>
        <v>Iglesias Gonzalez</v>
      </c>
      <c r="C14" t="str">
        <f>'01-03-21'!L14</f>
        <v>comedor Comercial</v>
      </c>
      <c r="D14">
        <f>'01-03-21'!M14</f>
        <v>0</v>
      </c>
      <c r="E14">
        <f>'01-03-21'!O14</f>
        <v>0</v>
      </c>
      <c r="F14" t="str">
        <f>'01-03-21'!C14</f>
        <v>GUISANTES CON CHORIZO</v>
      </c>
      <c r="G14" t="str">
        <f>'01-03-21'!D14</f>
        <v>LASAÑA BOLOÑESA</v>
      </c>
      <c r="H14">
        <f>'01-03-21'!E14</f>
        <v>0</v>
      </c>
      <c r="I14" t="str">
        <f>'01-03-21'!F14</f>
        <v>TARTA DE CHOCOLATE Y NARANJA</v>
      </c>
      <c r="J14" t="str">
        <f>'01-03-21'!G14</f>
        <v>AGUA</v>
      </c>
      <c r="K14">
        <f>'01-03-21'!O14</f>
        <v>0</v>
      </c>
      <c r="L14">
        <f>'01-03-21'!I14</f>
        <v>32</v>
      </c>
    </row>
    <row r="15" spans="1:12">
      <c r="A15" t="str">
        <f>'01-03-21'!J15</f>
        <v>José Luis</v>
      </c>
      <c r="B15" t="str">
        <f>'01-03-21'!K15</f>
        <v>Mourelle Blanco</v>
      </c>
      <c r="C15" t="str">
        <f>'01-03-21'!L15</f>
        <v>comedor I+D+i</v>
      </c>
      <c r="D15">
        <f>'01-03-21'!M15</f>
        <v>629673956</v>
      </c>
      <c r="E15">
        <f>'01-03-21'!O15</f>
        <v>0</v>
      </c>
      <c r="F15" t="str">
        <f>'01-03-21'!C15</f>
        <v>MACARRONES ESTOFADOS CON PAVO</v>
      </c>
      <c r="G15" t="str">
        <f>'01-03-21'!D15</f>
        <v>LUBINA A LA PLANCHA</v>
      </c>
      <c r="H15" t="str">
        <f>'01-03-21'!E15</f>
        <v>MENESTRA DE VERDURAS</v>
      </c>
      <c r="I15" t="str">
        <f>'01-03-21'!F15</f>
        <v>YOGURT</v>
      </c>
      <c r="J15" t="str">
        <f>'01-03-21'!G15</f>
        <v>AGUA</v>
      </c>
      <c r="K15">
        <f>'01-03-21'!O15</f>
        <v>0</v>
      </c>
      <c r="L15">
        <f>'01-03-21'!I15</f>
        <v>124</v>
      </c>
    </row>
    <row r="16" spans="1:12">
      <c r="A16" t="str">
        <f>'01-03-21'!J16</f>
        <v>IVAN</v>
      </c>
      <c r="B16" t="str">
        <f>'01-03-21'!K16</f>
        <v>BOTANA GARCIA</v>
      </c>
      <c r="C16" t="str">
        <f>'01-03-21'!L16</f>
        <v>comedor I+D+i</v>
      </c>
      <c r="D16">
        <f>'01-03-21'!M16</f>
        <v>679150587</v>
      </c>
      <c r="E16">
        <f>'01-03-21'!O16</f>
        <v>0</v>
      </c>
      <c r="F16" t="str">
        <f>'01-03-21'!C16</f>
        <v>SOPA DE FIDEOS Y VERDURAS</v>
      </c>
      <c r="G16" t="str">
        <f>'01-03-21'!D16</f>
        <v>MACARRONES ESTOFADOS CON PAVO</v>
      </c>
      <c r="H16">
        <f>'01-03-21'!E16</f>
        <v>0</v>
      </c>
      <c r="I16" t="str">
        <f>'01-03-21'!F16</f>
        <v>FRUTA</v>
      </c>
      <c r="J16" t="str">
        <f>'01-03-21'!G16</f>
        <v>AGUA</v>
      </c>
      <c r="K16">
        <f>'01-03-21'!O16</f>
        <v>0</v>
      </c>
      <c r="L16">
        <f>'01-03-21'!I16</f>
        <v>229</v>
      </c>
    </row>
    <row r="17" spans="1:12">
      <c r="A17" t="str">
        <f>'01-03-21'!J17</f>
        <v>Anxo</v>
      </c>
      <c r="B17" t="str">
        <f>'01-03-21'!K17</f>
        <v>Fernandez Iglesias</v>
      </c>
      <c r="C17" t="str">
        <f>'01-03-21'!L17</f>
        <v>comedor Rocha</v>
      </c>
      <c r="D17" t="str">
        <f>'01-03-21'!M17</f>
        <v>981 522 447</v>
      </c>
      <c r="E17">
        <f>'01-03-21'!O17</f>
        <v>0</v>
      </c>
      <c r="F17" t="str">
        <f>'01-03-21'!C17</f>
        <v>ENSALADA MIXTA</v>
      </c>
      <c r="G17" t="str">
        <f>'01-03-21'!D17</f>
        <v>LUBINA A LA PLANCHA</v>
      </c>
      <c r="H17" t="str">
        <f>'01-03-21'!E17</f>
        <v>PATATAS FRITAS</v>
      </c>
      <c r="I17" t="str">
        <f>'01-03-21'!F17</f>
        <v>TARTA DE CHOCOLATE Y NARANJA</v>
      </c>
      <c r="J17" t="str">
        <f>'01-03-21'!G17</f>
        <v>AGUA</v>
      </c>
      <c r="K17">
        <f>'01-03-21'!O17</f>
        <v>0</v>
      </c>
      <c r="L17">
        <f>'01-03-21'!I17</f>
        <v>66</v>
      </c>
    </row>
    <row r="18" spans="1:12">
      <c r="A18" t="str">
        <f>'01-03-21'!J18</f>
        <v>Gabriel</v>
      </c>
      <c r="B18" t="str">
        <f>'01-03-21'!K18</f>
        <v>Viqueira Miranda</v>
      </c>
      <c r="C18" t="str">
        <f>'01-03-21'!L18</f>
        <v>comedor Rocha</v>
      </c>
      <c r="D18">
        <f>'01-03-21'!M18</f>
        <v>618109476</v>
      </c>
      <c r="E18">
        <f>'01-03-21'!O18</f>
        <v>0</v>
      </c>
      <c r="F18" t="str">
        <f>'01-03-21'!C18</f>
        <v>GUISANTES CON CHORIZO</v>
      </c>
      <c r="G18" t="str">
        <f>'01-03-21'!D18</f>
        <v>LUBINA A LA PLANCHA</v>
      </c>
      <c r="H18" t="str">
        <f>'01-03-21'!E18</f>
        <v>PATATAS COCIDAS</v>
      </c>
      <c r="I18" t="str">
        <f>'01-03-21'!F18</f>
        <v>FRUTA</v>
      </c>
      <c r="J18" t="str">
        <f>'01-03-21'!G18</f>
        <v>AGUA</v>
      </c>
      <c r="K18">
        <f>'01-03-21'!O18</f>
        <v>0</v>
      </c>
      <c r="L18">
        <f>'01-03-21'!I18</f>
        <v>53</v>
      </c>
    </row>
    <row r="19" spans="1:12">
      <c r="A19" t="str">
        <f>'01-03-21'!J19</f>
        <v>Emmanuel</v>
      </c>
      <c r="B19" t="str">
        <f>'01-03-21'!K19</f>
        <v>Ponte Varela</v>
      </c>
      <c r="C19" t="str">
        <f>'01-03-21'!L19</f>
        <v>comedor I+D+i</v>
      </c>
      <c r="D19">
        <f>'01-03-21'!M19</f>
        <v>620469963</v>
      </c>
      <c r="E19">
        <f>'01-03-21'!O19</f>
        <v>0</v>
      </c>
      <c r="F19">
        <f>'01-03-21'!C19</f>
        <v>0</v>
      </c>
      <c r="G19" t="str">
        <f>'01-03-21'!D19</f>
        <v>LASAÑA BOLOÑESA</v>
      </c>
      <c r="H19" t="str">
        <f>'01-03-21'!E19</f>
        <v>ARROZ EN BLANCO</v>
      </c>
      <c r="I19" t="str">
        <f>'01-03-21'!F19</f>
        <v>FRUTA</v>
      </c>
      <c r="J19" t="str">
        <f>'01-03-21'!G19</f>
        <v>AGUA</v>
      </c>
      <c r="K19">
        <f>'01-03-21'!O19</f>
        <v>0</v>
      </c>
      <c r="L19">
        <f>'01-03-21'!I19</f>
        <v>100</v>
      </c>
    </row>
    <row r="20" spans="1:12">
      <c r="A20" t="str">
        <f>'01-03-21'!J20</f>
        <v>Silvia</v>
      </c>
      <c r="B20" t="str">
        <f>'01-03-21'!K20</f>
        <v>González Vilas</v>
      </c>
      <c r="C20" t="str">
        <f>'01-03-21'!L20</f>
        <v>comedor Comercial</v>
      </c>
      <c r="D20">
        <f>'01-03-21'!M20</f>
        <v>609325379</v>
      </c>
      <c r="E20">
        <f>'01-03-21'!O20</f>
        <v>0</v>
      </c>
      <c r="F20" t="str">
        <f>'01-03-21'!C20</f>
        <v>MACARRONES ESTOFADOS CON PAVO</v>
      </c>
      <c r="G20" t="str">
        <f>'01-03-21'!D20</f>
        <v>LASAÑA BOLOÑESA</v>
      </c>
      <c r="H20" t="str">
        <f>'01-03-21'!E20</f>
        <v>ARROZ EN BLANCO</v>
      </c>
      <c r="I20" t="str">
        <f>'01-03-21'!F20</f>
        <v>FRUTA</v>
      </c>
      <c r="J20" t="str">
        <f>'01-03-21'!G20</f>
        <v>AGUA</v>
      </c>
      <c r="K20">
        <f>'01-03-21'!O20</f>
        <v>0</v>
      </c>
      <c r="L20">
        <f>'01-03-21'!I20</f>
        <v>84</v>
      </c>
    </row>
    <row r="21" spans="1:12">
      <c r="A21" t="str">
        <f>'01-03-21'!J21</f>
        <v>Brais</v>
      </c>
      <c r="B21" t="str">
        <f>'01-03-21'!K21</f>
        <v>Chas Gestal</v>
      </c>
      <c r="C21" t="str">
        <f>'01-03-21'!L21</f>
        <v>comedor Comercial</v>
      </c>
      <c r="D21">
        <f>'01-03-21'!M21</f>
        <v>618292754</v>
      </c>
      <c r="E21">
        <f>'01-03-21'!O21</f>
        <v>0</v>
      </c>
      <c r="F21" t="str">
        <f>'01-03-21'!C21</f>
        <v>SOPA DE FIDEOS Y VERDURAS</v>
      </c>
      <c r="G21" t="str">
        <f>'01-03-21'!D21</f>
        <v>LASAÑA BOLOÑESA</v>
      </c>
      <c r="H21" t="str">
        <f>'01-03-21'!E21</f>
        <v>MENESTRA DE VERDURAS</v>
      </c>
      <c r="I21" t="str">
        <f>'01-03-21'!F21</f>
        <v>FRUTA</v>
      </c>
      <c r="J21" t="str">
        <f>'01-03-21'!G21</f>
        <v>AGUA</v>
      </c>
      <c r="K21">
        <f>'01-03-21'!O21</f>
        <v>0</v>
      </c>
      <c r="L21">
        <f>'01-03-21'!I21</f>
        <v>0</v>
      </c>
    </row>
    <row r="22" spans="1:12">
      <c r="A22" t="str">
        <f>'01-03-21'!J22</f>
        <v>Juan</v>
      </c>
      <c r="B22" t="str">
        <f>'01-03-21'!K22</f>
        <v>Lado Veiga</v>
      </c>
      <c r="C22" t="str">
        <f>'01-03-21'!L22</f>
        <v>comedor Comercial</v>
      </c>
      <c r="D22">
        <f>'01-03-21'!M22</f>
        <v>607845276</v>
      </c>
      <c r="E22">
        <f>'01-03-21'!O22</f>
        <v>0</v>
      </c>
      <c r="F22" t="str">
        <f>'01-03-21'!C22</f>
        <v>EXPRESS</v>
      </c>
      <c r="G22" t="str">
        <f>'01-03-21'!D22</f>
        <v>GUISO DE POTA</v>
      </c>
      <c r="H22" t="str">
        <f>'01-03-21'!E22</f>
        <v>PATATAS COCIDAS</v>
      </c>
      <c r="I22" t="str">
        <f>'01-03-21'!F22</f>
        <v>YOGURT</v>
      </c>
      <c r="J22" t="str">
        <f>'01-03-21'!G22</f>
        <v>AGUA</v>
      </c>
      <c r="K22">
        <f>'01-03-21'!O22</f>
        <v>0</v>
      </c>
      <c r="L22">
        <f>'01-03-21'!I22</f>
        <v>16</v>
      </c>
    </row>
    <row r="23" spans="1:12">
      <c r="A23" t="str">
        <f>'01-03-21'!J23</f>
        <v>Antom</v>
      </c>
      <c r="B23" t="str">
        <f>'01-03-21'!K23</f>
        <v>Meilán García</v>
      </c>
      <c r="C23" t="str">
        <f>'01-03-21'!L23</f>
        <v>comedor Rocha</v>
      </c>
      <c r="D23">
        <f>'01-03-21'!M23</f>
        <v>0</v>
      </c>
      <c r="E23">
        <f>'01-03-21'!O23</f>
        <v>0</v>
      </c>
      <c r="F23" t="str">
        <f>'01-03-21'!C23</f>
        <v>EXPRESS</v>
      </c>
      <c r="G23" t="str">
        <f>'01-03-21'!D23</f>
        <v>TERNERA ASADA</v>
      </c>
      <c r="H23" t="str">
        <f>'01-03-21'!E23</f>
        <v>PATATAS FRITAS</v>
      </c>
      <c r="I23" t="str">
        <f>'01-03-21'!F23</f>
        <v>YOGURT</v>
      </c>
      <c r="J23" t="str">
        <f>'01-03-21'!G23</f>
        <v>AGUA</v>
      </c>
      <c r="K23">
        <f>'01-03-21'!O23</f>
        <v>0</v>
      </c>
      <c r="L23">
        <f>'01-03-21'!I23</f>
        <v>71</v>
      </c>
    </row>
    <row r="24" spans="1:12">
      <c r="A24" t="str">
        <f>'01-03-21'!J24</f>
        <v>Manuel</v>
      </c>
      <c r="B24" t="str">
        <f>'01-03-21'!K24</f>
        <v>Regueiro Seoane</v>
      </c>
      <c r="C24" t="str">
        <f>'01-03-21'!L24</f>
        <v>comedor Comercial</v>
      </c>
      <c r="D24">
        <f>'01-03-21'!M24</f>
        <v>0</v>
      </c>
      <c r="E24">
        <f>'01-03-21'!O24</f>
        <v>0</v>
      </c>
      <c r="F24" t="str">
        <f>'01-03-21'!C24</f>
        <v>EXPRESS</v>
      </c>
      <c r="G24" t="str">
        <f>'01-03-21'!D24</f>
        <v>GUISO DE POTA</v>
      </c>
      <c r="H24" t="str">
        <f>'01-03-21'!E24</f>
        <v>ARROZ EN BLANCO</v>
      </c>
      <c r="I24" t="str">
        <f>'01-03-21'!F24</f>
        <v>YOGURT</v>
      </c>
      <c r="J24" t="str">
        <f>'01-03-21'!G24</f>
        <v>AGUA</v>
      </c>
      <c r="K24">
        <f>'01-03-21'!O24</f>
        <v>0</v>
      </c>
      <c r="L24">
        <f>'01-03-21'!I24</f>
        <v>17</v>
      </c>
    </row>
    <row r="25" spans="1:12">
      <c r="A25" t="e">
        <f>'01-03-21'!J25</f>
        <v>#N/A</v>
      </c>
      <c r="B25" t="e">
        <f>'01-03-21'!K25</f>
        <v>#N/A</v>
      </c>
      <c r="C25" t="e">
        <f>'01-03-21'!L25</f>
        <v>#N/A</v>
      </c>
      <c r="D25" t="e">
        <f>'01-03-21'!M25</f>
        <v>#N/A</v>
      </c>
      <c r="E25" t="e">
        <f>'01-03-21'!O25</f>
        <v>#N/A</v>
      </c>
      <c r="F25">
        <f>'01-03-21'!C25</f>
        <v>0</v>
      </c>
      <c r="G25">
        <f>'01-03-21'!D25</f>
        <v>0</v>
      </c>
      <c r="H25">
        <f>'01-03-21'!E25</f>
        <v>0</v>
      </c>
      <c r="I25">
        <f>'01-03-21'!G25</f>
        <v>0</v>
      </c>
      <c r="J25">
        <f>'01-03-21'!G25</f>
        <v>0</v>
      </c>
      <c r="K25" t="e">
        <f>'01-03-21'!O25</f>
        <v>#N/A</v>
      </c>
      <c r="L25" t="e">
        <f>'01-03-21'!I25</f>
        <v>#N/A</v>
      </c>
    </row>
    <row r="26" spans="1:12">
      <c r="A26" t="e">
        <f>'01-03-21'!J26</f>
        <v>#N/A</v>
      </c>
      <c r="B26" t="e">
        <f>'01-03-21'!K26</f>
        <v>#N/A</v>
      </c>
      <c r="C26" t="e">
        <f>'01-03-21'!L26</f>
        <v>#N/A</v>
      </c>
      <c r="D26" t="e">
        <f>'01-03-21'!M26</f>
        <v>#N/A</v>
      </c>
      <c r="E26" t="e">
        <f>'01-03-21'!O26</f>
        <v>#N/A</v>
      </c>
      <c r="F26">
        <f>'01-03-21'!C26</f>
        <v>0</v>
      </c>
      <c r="G26">
        <f>'01-03-21'!D26</f>
        <v>0</v>
      </c>
      <c r="H26">
        <f>'01-03-21'!E26</f>
        <v>0</v>
      </c>
      <c r="I26">
        <f>'01-03-21'!G26</f>
        <v>0</v>
      </c>
      <c r="J26">
        <f>'01-03-21'!G26</f>
        <v>0</v>
      </c>
      <c r="K26" t="e">
        <f>'01-03-21'!O26</f>
        <v>#N/A</v>
      </c>
      <c r="L26" t="e">
        <f>'01-03-21'!I26</f>
        <v>#N/A</v>
      </c>
    </row>
    <row r="27" spans="1:12">
      <c r="A27" t="e">
        <f>'01-03-21'!J27</f>
        <v>#N/A</v>
      </c>
      <c r="B27" t="e">
        <f>'01-03-21'!K27</f>
        <v>#N/A</v>
      </c>
      <c r="C27" t="e">
        <f>'01-03-21'!L27</f>
        <v>#N/A</v>
      </c>
      <c r="D27" t="e">
        <f>'01-03-21'!M27</f>
        <v>#N/A</v>
      </c>
      <c r="E27" t="e">
        <f>'01-03-21'!O27</f>
        <v>#N/A</v>
      </c>
      <c r="F27">
        <f>'01-03-21'!C27</f>
        <v>0</v>
      </c>
      <c r="G27">
        <f>'01-03-21'!D27</f>
        <v>0</v>
      </c>
      <c r="H27">
        <f>'01-03-21'!E27</f>
        <v>0</v>
      </c>
      <c r="I27">
        <f>'01-03-21'!G27</f>
        <v>0</v>
      </c>
      <c r="J27">
        <f>'01-03-21'!G27</f>
        <v>0</v>
      </c>
      <c r="K27" t="e">
        <f>'01-03-21'!O27</f>
        <v>#N/A</v>
      </c>
      <c r="L27" t="e">
        <f>'01-03-21'!I27</f>
        <v>#N/A</v>
      </c>
    </row>
    <row r="28" spans="1:12">
      <c r="A28" t="e">
        <f>'01-03-21'!J28</f>
        <v>#N/A</v>
      </c>
      <c r="B28" t="e">
        <f>'01-03-21'!K28</f>
        <v>#N/A</v>
      </c>
      <c r="C28" t="e">
        <f>'01-03-21'!L28</f>
        <v>#N/A</v>
      </c>
      <c r="D28" t="e">
        <f>'01-03-21'!M28</f>
        <v>#N/A</v>
      </c>
      <c r="E28" t="e">
        <f>'01-03-21'!O28</f>
        <v>#N/A</v>
      </c>
      <c r="F28">
        <f>'01-03-21'!C28</f>
        <v>0</v>
      </c>
      <c r="G28">
        <f>'01-03-21'!D28</f>
        <v>0</v>
      </c>
      <c r="H28">
        <f>'01-03-21'!E28</f>
        <v>0</v>
      </c>
      <c r="I28">
        <f>'01-03-21'!G28</f>
        <v>0</v>
      </c>
      <c r="J28">
        <f>'01-03-21'!G28</f>
        <v>0</v>
      </c>
      <c r="K28" t="e">
        <f>'01-03-21'!O28</f>
        <v>#N/A</v>
      </c>
      <c r="L28" t="e">
        <f>'01-03-21'!I28</f>
        <v>#N/A</v>
      </c>
    </row>
    <row r="29" spans="1:12">
      <c r="A29" t="e">
        <f>'01-03-21'!J29</f>
        <v>#N/A</v>
      </c>
      <c r="B29" t="e">
        <f>'01-03-21'!K29</f>
        <v>#N/A</v>
      </c>
      <c r="C29" t="e">
        <f>'01-03-21'!L29</f>
        <v>#N/A</v>
      </c>
      <c r="D29" t="e">
        <f>'01-03-21'!M29</f>
        <v>#N/A</v>
      </c>
      <c r="E29" t="e">
        <f>'01-03-21'!O29</f>
        <v>#N/A</v>
      </c>
      <c r="F29">
        <f>'01-03-21'!C29</f>
        <v>0</v>
      </c>
      <c r="G29">
        <f>'01-03-21'!D29</f>
        <v>0</v>
      </c>
      <c r="H29">
        <f>'01-03-21'!E29</f>
        <v>0</v>
      </c>
      <c r="I29">
        <f>'01-03-21'!G29</f>
        <v>0</v>
      </c>
      <c r="J29">
        <f>'01-03-21'!G29</f>
        <v>0</v>
      </c>
      <c r="K29" t="e">
        <f>'01-03-21'!O29</f>
        <v>#N/A</v>
      </c>
      <c r="L29" t="e">
        <f>'01-03-21'!I29</f>
        <v>#N/A</v>
      </c>
    </row>
    <row r="30" spans="1:12">
      <c r="A30" t="e">
        <f>'01-03-21'!J30</f>
        <v>#N/A</v>
      </c>
      <c r="B30" t="e">
        <f>'01-03-21'!K30</f>
        <v>#N/A</v>
      </c>
      <c r="C30" t="e">
        <f>'01-03-21'!L30</f>
        <v>#N/A</v>
      </c>
      <c r="D30" t="e">
        <f>'01-03-21'!M30</f>
        <v>#N/A</v>
      </c>
      <c r="E30" t="e">
        <f>'01-03-21'!O30</f>
        <v>#N/A</v>
      </c>
      <c r="F30">
        <f>'01-03-21'!C30</f>
        <v>0</v>
      </c>
      <c r="G30">
        <f>'01-03-21'!D30</f>
        <v>0</v>
      </c>
      <c r="H30">
        <f>'01-03-21'!E30</f>
        <v>0</v>
      </c>
      <c r="I30">
        <f>'01-03-21'!G30</f>
        <v>0</v>
      </c>
      <c r="J30">
        <f>'01-03-21'!G30</f>
        <v>0</v>
      </c>
      <c r="K30" t="e">
        <f>'01-03-21'!O30</f>
        <v>#N/A</v>
      </c>
      <c r="L30" t="e">
        <f>'01-03-21'!I30</f>
        <v>#N/A</v>
      </c>
    </row>
    <row r="31" spans="1:12">
      <c r="A31" t="e">
        <f>'01-03-21'!J31</f>
        <v>#N/A</v>
      </c>
      <c r="B31" t="e">
        <f>'01-03-21'!K31</f>
        <v>#N/A</v>
      </c>
      <c r="C31" t="e">
        <f>'01-03-21'!L31</f>
        <v>#N/A</v>
      </c>
      <c r="D31" t="e">
        <f>'01-03-21'!M31</f>
        <v>#N/A</v>
      </c>
      <c r="E31" t="e">
        <f>'01-03-21'!O31</f>
        <v>#N/A</v>
      </c>
      <c r="F31">
        <f>'01-03-21'!C31</f>
        <v>0</v>
      </c>
      <c r="G31">
        <f>'01-03-21'!D31</f>
        <v>0</v>
      </c>
      <c r="H31">
        <f>'01-03-21'!E31</f>
        <v>0</v>
      </c>
      <c r="I31">
        <f>'01-03-21'!G31</f>
        <v>0</v>
      </c>
      <c r="J31">
        <f>'01-03-21'!G31</f>
        <v>0</v>
      </c>
      <c r="K31" t="e">
        <f>'01-03-21'!O31</f>
        <v>#N/A</v>
      </c>
      <c r="L31" t="e">
        <f>'01-03-21'!I31</f>
        <v>#N/A</v>
      </c>
    </row>
    <row r="32" spans="1:12">
      <c r="A32" t="e">
        <f>'01-03-21'!J32</f>
        <v>#N/A</v>
      </c>
      <c r="B32" t="e">
        <f>'01-03-21'!K32</f>
        <v>#N/A</v>
      </c>
      <c r="C32" t="e">
        <f>'01-03-21'!L32</f>
        <v>#N/A</v>
      </c>
      <c r="D32" t="e">
        <f>'01-03-21'!M32</f>
        <v>#N/A</v>
      </c>
      <c r="E32" t="e">
        <f>'01-03-21'!O32</f>
        <v>#N/A</v>
      </c>
      <c r="F32">
        <f>'01-03-21'!C32</f>
        <v>0</v>
      </c>
      <c r="G32">
        <f>'01-03-21'!D32</f>
        <v>0</v>
      </c>
      <c r="H32">
        <f>'01-03-21'!E32</f>
        <v>0</v>
      </c>
      <c r="I32">
        <f>'01-03-21'!G32</f>
        <v>0</v>
      </c>
      <c r="J32">
        <f>'01-03-21'!G32</f>
        <v>0</v>
      </c>
      <c r="K32" t="e">
        <f>'01-03-21'!O32</f>
        <v>#N/A</v>
      </c>
      <c r="L32" t="e">
        <f>'01-03-21'!I32</f>
        <v>#N/A</v>
      </c>
    </row>
    <row r="33" spans="1:12">
      <c r="A33" t="e">
        <f>'01-03-21'!J33</f>
        <v>#N/A</v>
      </c>
      <c r="B33" t="e">
        <f>'01-03-21'!K33</f>
        <v>#N/A</v>
      </c>
      <c r="C33" t="e">
        <f>'01-03-21'!L33</f>
        <v>#N/A</v>
      </c>
      <c r="D33" t="e">
        <f>'01-03-21'!M33</f>
        <v>#N/A</v>
      </c>
      <c r="E33" t="e">
        <f>'01-03-21'!O33</f>
        <v>#N/A</v>
      </c>
      <c r="F33">
        <f>'01-03-21'!C33</f>
        <v>0</v>
      </c>
      <c r="G33">
        <f>'01-03-21'!D33</f>
        <v>0</v>
      </c>
      <c r="H33">
        <f>'01-03-21'!E33</f>
        <v>0</v>
      </c>
      <c r="I33">
        <f>'01-03-21'!G33</f>
        <v>0</v>
      </c>
      <c r="J33">
        <f>'01-03-21'!G33</f>
        <v>0</v>
      </c>
      <c r="K33" t="e">
        <f>'01-03-21'!O33</f>
        <v>#N/A</v>
      </c>
      <c r="L33" t="e">
        <f>'01-03-21'!I33</f>
        <v>#N/A</v>
      </c>
    </row>
    <row r="34" spans="1:12">
      <c r="A34" t="e">
        <f>'01-03-21'!J34</f>
        <v>#N/A</v>
      </c>
      <c r="B34" t="e">
        <f>'01-03-21'!K34</f>
        <v>#N/A</v>
      </c>
      <c r="C34" t="e">
        <f>'01-03-21'!L34</f>
        <v>#N/A</v>
      </c>
      <c r="D34" t="e">
        <f>'01-03-21'!M34</f>
        <v>#N/A</v>
      </c>
      <c r="E34" t="e">
        <f>'01-03-21'!O34</f>
        <v>#N/A</v>
      </c>
      <c r="F34">
        <f>'01-03-21'!C34</f>
        <v>0</v>
      </c>
      <c r="G34">
        <f>'01-03-21'!D34</f>
        <v>0</v>
      </c>
      <c r="H34">
        <f>'01-03-21'!E34</f>
        <v>0</v>
      </c>
      <c r="I34">
        <f>'01-03-21'!G34</f>
        <v>0</v>
      </c>
      <c r="J34">
        <f>'01-03-21'!G34</f>
        <v>0</v>
      </c>
      <c r="K34" t="e">
        <f>'01-03-21'!O34</f>
        <v>#N/A</v>
      </c>
      <c r="L34" t="e">
        <f>'01-03-21'!I34</f>
        <v>#N/A</v>
      </c>
    </row>
    <row r="35" spans="1:12">
      <c r="A35" t="e">
        <f>'01-03-21'!J35</f>
        <v>#N/A</v>
      </c>
      <c r="B35" t="e">
        <f>'01-03-21'!K35</f>
        <v>#N/A</v>
      </c>
      <c r="C35" t="e">
        <f>'01-03-21'!L35</f>
        <v>#N/A</v>
      </c>
      <c r="D35" t="e">
        <f>'01-03-21'!M35</f>
        <v>#N/A</v>
      </c>
      <c r="E35" t="e">
        <f>'01-03-21'!O35</f>
        <v>#N/A</v>
      </c>
      <c r="F35">
        <f>'01-03-21'!C35</f>
        <v>0</v>
      </c>
      <c r="G35">
        <f>'01-03-21'!D35</f>
        <v>0</v>
      </c>
      <c r="H35">
        <f>'01-03-21'!E35</f>
        <v>0</v>
      </c>
      <c r="I35">
        <f>'01-03-21'!G35</f>
        <v>0</v>
      </c>
      <c r="J35">
        <f>'01-03-21'!G35</f>
        <v>0</v>
      </c>
      <c r="K35" t="e">
        <f>'01-03-21'!O35</f>
        <v>#N/A</v>
      </c>
      <c r="L35" t="e">
        <f>'01-03-21'!I35</f>
        <v>#N/A</v>
      </c>
    </row>
    <row r="36" spans="1:12">
      <c r="A36" t="e">
        <f>'01-03-21'!J36</f>
        <v>#N/A</v>
      </c>
      <c r="B36" t="e">
        <f>'01-03-21'!K36</f>
        <v>#N/A</v>
      </c>
      <c r="C36" t="e">
        <f>'01-03-21'!L36</f>
        <v>#N/A</v>
      </c>
      <c r="D36" t="e">
        <f>'01-03-21'!M36</f>
        <v>#N/A</v>
      </c>
      <c r="E36" t="e">
        <f>'01-03-21'!O36</f>
        <v>#N/A</v>
      </c>
      <c r="F36">
        <f>'01-03-21'!C36</f>
        <v>0</v>
      </c>
      <c r="G36">
        <f>'01-03-21'!D36</f>
        <v>0</v>
      </c>
      <c r="H36">
        <f>'01-03-21'!E36</f>
        <v>0</v>
      </c>
      <c r="I36">
        <f>'01-03-21'!G36</f>
        <v>0</v>
      </c>
      <c r="J36">
        <f>'01-03-21'!G36</f>
        <v>0</v>
      </c>
      <c r="K36" t="e">
        <f>'01-03-21'!O36</f>
        <v>#N/A</v>
      </c>
      <c r="L36" t="e">
        <f>'01-03-21'!I36</f>
        <v>#N/A</v>
      </c>
    </row>
    <row r="37" spans="1:12">
      <c r="A37" t="e">
        <f>'01-03-21'!J37</f>
        <v>#N/A</v>
      </c>
      <c r="B37" t="e">
        <f>'01-03-21'!K37</f>
        <v>#N/A</v>
      </c>
      <c r="C37" t="e">
        <f>'01-03-21'!L37</f>
        <v>#N/A</v>
      </c>
      <c r="D37" t="e">
        <f>'01-03-21'!M37</f>
        <v>#N/A</v>
      </c>
      <c r="E37" t="e">
        <f>'01-03-21'!O37</f>
        <v>#N/A</v>
      </c>
      <c r="F37">
        <f>'01-03-21'!C37</f>
        <v>0</v>
      </c>
      <c r="G37">
        <f>'01-03-21'!D37</f>
        <v>0</v>
      </c>
      <c r="H37">
        <f>'01-03-21'!E37</f>
        <v>0</v>
      </c>
      <c r="I37">
        <f>'01-03-21'!G37</f>
        <v>0</v>
      </c>
      <c r="J37">
        <f>'01-03-21'!G37</f>
        <v>0</v>
      </c>
      <c r="K37" t="e">
        <f>'01-03-21'!O37</f>
        <v>#N/A</v>
      </c>
      <c r="L37" t="e">
        <f>'01-03-21'!I37</f>
        <v>#N/A</v>
      </c>
    </row>
    <row r="38" spans="1:12">
      <c r="A38" t="e">
        <f>'01-03-21'!J38</f>
        <v>#N/A</v>
      </c>
      <c r="B38" t="e">
        <f>'01-03-21'!K38</f>
        <v>#N/A</v>
      </c>
      <c r="C38" t="e">
        <f>'01-03-21'!L38</f>
        <v>#N/A</v>
      </c>
      <c r="D38" t="e">
        <f>'01-03-21'!M38</f>
        <v>#N/A</v>
      </c>
      <c r="E38" t="e">
        <f>'01-03-21'!O38</f>
        <v>#N/A</v>
      </c>
      <c r="F38">
        <f>'01-03-21'!C38</f>
        <v>0</v>
      </c>
      <c r="G38">
        <f>'01-03-21'!D38</f>
        <v>0</v>
      </c>
      <c r="H38">
        <f>'01-03-21'!E38</f>
        <v>0</v>
      </c>
      <c r="I38">
        <f>'01-03-21'!G38</f>
        <v>0</v>
      </c>
      <c r="J38">
        <f>'01-03-21'!G38</f>
        <v>0</v>
      </c>
      <c r="K38" t="e">
        <f>'01-03-21'!O38</f>
        <v>#N/A</v>
      </c>
      <c r="L38" t="e">
        <f>'01-03-21'!I38</f>
        <v>#N/A</v>
      </c>
    </row>
    <row r="39" spans="1:12">
      <c r="A39" t="e">
        <f>'01-03-21'!J39</f>
        <v>#N/A</v>
      </c>
      <c r="B39" t="e">
        <f>'01-03-21'!K39</f>
        <v>#N/A</v>
      </c>
      <c r="C39" t="e">
        <f>'01-03-21'!L39</f>
        <v>#N/A</v>
      </c>
      <c r="D39" t="e">
        <f>'01-03-21'!M39</f>
        <v>#N/A</v>
      </c>
      <c r="E39" t="e">
        <f>'01-03-21'!O39</f>
        <v>#N/A</v>
      </c>
      <c r="F39">
        <f>'01-03-21'!C39</f>
        <v>0</v>
      </c>
      <c r="G39">
        <f>'01-03-21'!D39</f>
        <v>0</v>
      </c>
      <c r="H39">
        <f>'01-03-21'!E39</f>
        <v>0</v>
      </c>
      <c r="I39">
        <f>'01-03-21'!G39</f>
        <v>0</v>
      </c>
      <c r="J39">
        <f>'01-03-21'!G39</f>
        <v>0</v>
      </c>
      <c r="K39" t="e">
        <f>'01-03-21'!O39</f>
        <v>#N/A</v>
      </c>
      <c r="L39" t="e">
        <f>'01-03-21'!I39</f>
        <v>#N/A</v>
      </c>
    </row>
    <row r="40" spans="1:12">
      <c r="A40" t="e">
        <f>'01-03-21'!J40</f>
        <v>#N/A</v>
      </c>
      <c r="B40" t="e">
        <f>'01-03-21'!K40</f>
        <v>#N/A</v>
      </c>
      <c r="C40" t="e">
        <f>'01-03-21'!L40</f>
        <v>#N/A</v>
      </c>
      <c r="D40" t="e">
        <f>'01-03-21'!M40</f>
        <v>#N/A</v>
      </c>
      <c r="E40" t="e">
        <f>'01-03-21'!O40</f>
        <v>#N/A</v>
      </c>
      <c r="F40">
        <f>'01-03-21'!C40</f>
        <v>0</v>
      </c>
      <c r="G40">
        <f>'01-03-21'!D40</f>
        <v>0</v>
      </c>
      <c r="H40">
        <f>'01-03-21'!E40</f>
        <v>0</v>
      </c>
      <c r="I40">
        <f>'01-03-21'!G40</f>
        <v>0</v>
      </c>
      <c r="J40">
        <f>'01-03-21'!G40</f>
        <v>0</v>
      </c>
      <c r="K40" t="e">
        <f>'01-03-21'!O40</f>
        <v>#N/A</v>
      </c>
      <c r="L40" t="e">
        <f>'01-03-21'!I40</f>
        <v>#N/A</v>
      </c>
    </row>
    <row r="41" spans="1:12">
      <c r="A41" t="e">
        <f>'01-03-21'!J41</f>
        <v>#N/A</v>
      </c>
      <c r="B41" t="e">
        <f>'01-03-21'!K41</f>
        <v>#N/A</v>
      </c>
      <c r="C41" t="e">
        <f>'01-03-21'!L41</f>
        <v>#N/A</v>
      </c>
      <c r="D41" t="e">
        <f>'01-03-21'!M41</f>
        <v>#N/A</v>
      </c>
      <c r="E41" t="e">
        <f>'01-03-21'!O41</f>
        <v>#N/A</v>
      </c>
      <c r="F41">
        <f>'01-03-21'!C41</f>
        <v>0</v>
      </c>
      <c r="G41">
        <f>'01-03-21'!D41</f>
        <v>0</v>
      </c>
      <c r="H41">
        <f>'01-03-21'!E41</f>
        <v>0</v>
      </c>
      <c r="I41">
        <f>'01-03-21'!G41</f>
        <v>0</v>
      </c>
      <c r="J41">
        <f>'01-03-21'!G41</f>
        <v>0</v>
      </c>
      <c r="K41" t="e">
        <f>'01-03-21'!O41</f>
        <v>#N/A</v>
      </c>
      <c r="L41" t="e">
        <f>'01-03-21'!I41</f>
        <v>#N/A</v>
      </c>
    </row>
    <row r="42" spans="1:12">
      <c r="A42" t="e">
        <f>'01-03-21'!J42</f>
        <v>#N/A</v>
      </c>
      <c r="B42" t="e">
        <f>'01-03-21'!K42</f>
        <v>#N/A</v>
      </c>
      <c r="C42" t="e">
        <f>'01-03-21'!L42</f>
        <v>#N/A</v>
      </c>
      <c r="D42" t="e">
        <f>'01-03-21'!M42</f>
        <v>#N/A</v>
      </c>
      <c r="E42" t="e">
        <f>'01-03-21'!O42</f>
        <v>#N/A</v>
      </c>
      <c r="F42">
        <f>'01-03-21'!C42</f>
        <v>0</v>
      </c>
      <c r="G42">
        <f>'01-03-21'!D42</f>
        <v>0</v>
      </c>
      <c r="H42">
        <f>'01-03-21'!E42</f>
        <v>0</v>
      </c>
      <c r="I42">
        <f>'01-03-21'!G42</f>
        <v>0</v>
      </c>
      <c r="J42">
        <f>'01-03-21'!G42</f>
        <v>0</v>
      </c>
      <c r="K42" t="e">
        <f>'01-03-21'!O42</f>
        <v>#N/A</v>
      </c>
      <c r="L42" t="e">
        <f>'01-03-21'!I42</f>
        <v>#N/A</v>
      </c>
    </row>
    <row r="43" spans="1:12">
      <c r="A43" t="e">
        <f>'01-03-21'!J43</f>
        <v>#N/A</v>
      </c>
      <c r="B43" t="e">
        <f>'01-03-21'!K43</f>
        <v>#N/A</v>
      </c>
      <c r="C43" t="e">
        <f>'01-03-21'!L43</f>
        <v>#N/A</v>
      </c>
      <c r="D43" t="e">
        <f>'01-03-21'!M43</f>
        <v>#N/A</v>
      </c>
      <c r="E43" t="e">
        <f>'01-03-21'!O43</f>
        <v>#N/A</v>
      </c>
      <c r="F43">
        <f>'01-03-21'!C43</f>
        <v>0</v>
      </c>
      <c r="G43">
        <f>'01-03-21'!D43</f>
        <v>0</v>
      </c>
      <c r="H43">
        <f>'01-03-21'!E43</f>
        <v>0</v>
      </c>
      <c r="I43">
        <f>'01-03-21'!G43</f>
        <v>0</v>
      </c>
      <c r="J43">
        <f>'01-03-21'!G43</f>
        <v>0</v>
      </c>
      <c r="K43" t="e">
        <f>'01-03-21'!O43</f>
        <v>#N/A</v>
      </c>
      <c r="L43" t="e">
        <f>'01-03-21'!I43</f>
        <v>#N/A</v>
      </c>
    </row>
    <row r="44" spans="1:12">
      <c r="A44" t="e">
        <f>'01-03-21'!J44</f>
        <v>#N/A</v>
      </c>
      <c r="B44" t="e">
        <f>'01-03-21'!K44</f>
        <v>#N/A</v>
      </c>
      <c r="C44" t="e">
        <f>'01-03-21'!L44</f>
        <v>#N/A</v>
      </c>
      <c r="D44" t="e">
        <f>'01-03-21'!M44</f>
        <v>#N/A</v>
      </c>
      <c r="E44" t="e">
        <f>'01-03-21'!O44</f>
        <v>#N/A</v>
      </c>
      <c r="F44">
        <f>'01-03-21'!C44</f>
        <v>0</v>
      </c>
      <c r="G44">
        <f>'01-03-21'!D44</f>
        <v>0</v>
      </c>
      <c r="H44">
        <f>'01-03-21'!E44</f>
        <v>0</v>
      </c>
      <c r="I44">
        <f>'01-03-21'!G44</f>
        <v>0</v>
      </c>
      <c r="J44">
        <f>'01-03-21'!G44</f>
        <v>0</v>
      </c>
      <c r="K44" t="e">
        <f>'01-03-21'!O44</f>
        <v>#N/A</v>
      </c>
      <c r="L44" t="e">
        <f>'01-03-21'!I44</f>
        <v>#N/A</v>
      </c>
    </row>
    <row r="45" spans="1:12">
      <c r="A45" t="e">
        <f>'01-03-21'!J45</f>
        <v>#N/A</v>
      </c>
      <c r="B45" t="e">
        <f>'01-03-21'!K45</f>
        <v>#N/A</v>
      </c>
      <c r="C45" t="e">
        <f>'01-03-21'!L45</f>
        <v>#N/A</v>
      </c>
      <c r="D45" t="e">
        <f>'01-03-21'!M45</f>
        <v>#N/A</v>
      </c>
      <c r="E45" t="e">
        <f>'01-03-21'!O45</f>
        <v>#N/A</v>
      </c>
      <c r="F45">
        <f>'01-03-21'!C45</f>
        <v>0</v>
      </c>
      <c r="G45">
        <f>'01-03-21'!D45</f>
        <v>0</v>
      </c>
      <c r="H45">
        <f>'01-03-21'!E45</f>
        <v>0</v>
      </c>
      <c r="I45">
        <f>'01-03-21'!G45</f>
        <v>0</v>
      </c>
      <c r="J45">
        <f>'01-03-21'!G45</f>
        <v>0</v>
      </c>
      <c r="K45" t="e">
        <f>'01-03-21'!O45</f>
        <v>#N/A</v>
      </c>
      <c r="L45" t="e">
        <f>'01-03-21'!I45</f>
        <v>#N/A</v>
      </c>
    </row>
    <row r="46" spans="1:12">
      <c r="A46" t="e">
        <f>'01-03-21'!J46</f>
        <v>#N/A</v>
      </c>
      <c r="B46" t="e">
        <f>'01-03-21'!K46</f>
        <v>#N/A</v>
      </c>
      <c r="C46" t="e">
        <f>'01-03-21'!L46</f>
        <v>#N/A</v>
      </c>
      <c r="D46" t="e">
        <f>'01-03-21'!M46</f>
        <v>#N/A</v>
      </c>
      <c r="E46" t="e">
        <f>'01-03-21'!O46</f>
        <v>#N/A</v>
      </c>
      <c r="F46">
        <f>'01-03-21'!C46</f>
        <v>0</v>
      </c>
      <c r="G46">
        <f>'01-03-21'!D46</f>
        <v>0</v>
      </c>
      <c r="H46">
        <f>'01-03-21'!E46</f>
        <v>0</v>
      </c>
      <c r="I46">
        <f>'01-03-21'!G46</f>
        <v>0</v>
      </c>
      <c r="J46">
        <f>'01-03-21'!G46</f>
        <v>0</v>
      </c>
      <c r="K46" t="e">
        <f>'01-03-21'!O46</f>
        <v>#N/A</v>
      </c>
      <c r="L46" t="e">
        <f>'01-03-21'!I46</f>
        <v>#N/A</v>
      </c>
    </row>
    <row r="47" spans="1:12">
      <c r="A47" t="e">
        <f>'01-03-21'!J47</f>
        <v>#N/A</v>
      </c>
      <c r="B47" t="e">
        <f>'01-03-21'!K47</f>
        <v>#N/A</v>
      </c>
      <c r="C47" t="e">
        <f>'01-03-21'!L47</f>
        <v>#N/A</v>
      </c>
      <c r="D47" t="e">
        <f>'01-03-21'!M47</f>
        <v>#N/A</v>
      </c>
      <c r="E47" t="e">
        <f>'01-03-21'!O47</f>
        <v>#N/A</v>
      </c>
      <c r="F47">
        <f>'01-03-21'!C47</f>
        <v>0</v>
      </c>
      <c r="G47">
        <f>'01-03-21'!D47</f>
        <v>0</v>
      </c>
      <c r="H47">
        <f>'01-03-21'!E47</f>
        <v>0</v>
      </c>
      <c r="I47">
        <f>'01-03-21'!G47</f>
        <v>0</v>
      </c>
      <c r="J47">
        <f>'01-03-21'!G47</f>
        <v>0</v>
      </c>
      <c r="K47" t="e">
        <f>'01-03-21'!O47</f>
        <v>#N/A</v>
      </c>
      <c r="L47" t="e">
        <f>'01-03-21'!I47</f>
        <v>#N/A</v>
      </c>
    </row>
    <row r="48" spans="1:12">
      <c r="A48" t="e">
        <f>'01-03-21'!J48</f>
        <v>#N/A</v>
      </c>
      <c r="B48" t="e">
        <f>'01-03-21'!K48</f>
        <v>#N/A</v>
      </c>
      <c r="C48" t="e">
        <f>'01-03-21'!L48</f>
        <v>#N/A</v>
      </c>
      <c r="D48" t="e">
        <f>'01-03-21'!M48</f>
        <v>#N/A</v>
      </c>
      <c r="E48" t="e">
        <f>'01-03-21'!O48</f>
        <v>#N/A</v>
      </c>
      <c r="F48">
        <f>'01-03-21'!C48</f>
        <v>0</v>
      </c>
      <c r="G48">
        <f>'01-03-21'!D48</f>
        <v>0</v>
      </c>
      <c r="H48">
        <f>'01-03-21'!E48</f>
        <v>0</v>
      </c>
      <c r="I48">
        <f>'01-03-21'!G48</f>
        <v>0</v>
      </c>
      <c r="J48">
        <f>'01-03-21'!G48</f>
        <v>0</v>
      </c>
      <c r="K48" t="e">
        <f>'01-03-21'!O48</f>
        <v>#N/A</v>
      </c>
      <c r="L48" t="e">
        <f>'01-03-21'!I48</f>
        <v>#N/A</v>
      </c>
    </row>
    <row r="49" spans="1:12">
      <c r="A49" t="e">
        <f>'01-03-21'!J49</f>
        <v>#N/A</v>
      </c>
      <c r="B49" t="e">
        <f>'01-03-21'!K49</f>
        <v>#N/A</v>
      </c>
      <c r="C49" t="e">
        <f>'01-03-21'!L49</f>
        <v>#N/A</v>
      </c>
      <c r="D49" t="e">
        <f>'01-03-21'!M49</f>
        <v>#N/A</v>
      </c>
      <c r="E49" t="e">
        <f>'01-03-21'!O49</f>
        <v>#N/A</v>
      </c>
      <c r="F49">
        <f>'01-03-21'!C49</f>
        <v>0</v>
      </c>
      <c r="G49">
        <f>'01-03-21'!D49</f>
        <v>0</v>
      </c>
      <c r="H49">
        <f>'01-03-21'!E49</f>
        <v>0</v>
      </c>
      <c r="I49">
        <f>'01-03-21'!G49</f>
        <v>0</v>
      </c>
      <c r="J49">
        <f>'01-03-21'!G49</f>
        <v>0</v>
      </c>
      <c r="K49" t="e">
        <f>'01-03-21'!O49</f>
        <v>#N/A</v>
      </c>
      <c r="L49" t="e">
        <f>'01-03-21'!I49</f>
        <v>#N/A</v>
      </c>
    </row>
    <row r="50" spans="1:12">
      <c r="A50" t="e">
        <f>'01-03-21'!J50</f>
        <v>#N/A</v>
      </c>
      <c r="B50" t="e">
        <f>'01-03-21'!K50</f>
        <v>#N/A</v>
      </c>
      <c r="C50" t="e">
        <f>'01-03-21'!L50</f>
        <v>#N/A</v>
      </c>
      <c r="D50" t="e">
        <f>'01-03-21'!M50</f>
        <v>#N/A</v>
      </c>
      <c r="E50" t="e">
        <f>'01-03-21'!O50</f>
        <v>#N/A</v>
      </c>
      <c r="F50">
        <f>'01-03-21'!C50</f>
        <v>0</v>
      </c>
      <c r="G50">
        <f>'01-03-21'!D50</f>
        <v>0</v>
      </c>
      <c r="H50">
        <f>'01-03-21'!E50</f>
        <v>0</v>
      </c>
      <c r="I50">
        <f>'01-03-21'!G50</f>
        <v>0</v>
      </c>
      <c r="J50">
        <f>'01-03-21'!G50</f>
        <v>0</v>
      </c>
      <c r="K50" t="e">
        <f>'01-03-21'!O50</f>
        <v>#N/A</v>
      </c>
      <c r="L50" t="e">
        <f>'01-03-21'!I50</f>
        <v>#N/A</v>
      </c>
    </row>
    <row r="51" spans="1:12">
      <c r="A51" t="e">
        <f>'01-03-21'!J51</f>
        <v>#N/A</v>
      </c>
      <c r="B51" t="e">
        <f>'01-03-21'!K51</f>
        <v>#N/A</v>
      </c>
      <c r="C51" t="e">
        <f>'01-03-21'!L51</f>
        <v>#N/A</v>
      </c>
      <c r="D51" t="e">
        <f>'01-03-21'!M51</f>
        <v>#N/A</v>
      </c>
      <c r="E51" t="e">
        <f>'01-03-21'!O51</f>
        <v>#N/A</v>
      </c>
      <c r="F51">
        <f>'01-03-21'!C51</f>
        <v>0</v>
      </c>
      <c r="G51">
        <f>'01-03-21'!D51</f>
        <v>0</v>
      </c>
      <c r="H51">
        <f>'01-03-21'!E51</f>
        <v>0</v>
      </c>
      <c r="I51">
        <f>'01-03-21'!G51</f>
        <v>0</v>
      </c>
      <c r="J51">
        <f>'01-03-21'!G51</f>
        <v>0</v>
      </c>
      <c r="K51" t="e">
        <f>'01-03-21'!O51</f>
        <v>#N/A</v>
      </c>
      <c r="L51" t="e">
        <f>'01-03-21'!I51</f>
        <v>#N/A</v>
      </c>
    </row>
    <row r="52" spans="1:12">
      <c r="A52" t="e">
        <f>'01-03-21'!J52</f>
        <v>#N/A</v>
      </c>
      <c r="B52" t="e">
        <f>'01-03-21'!K52</f>
        <v>#N/A</v>
      </c>
      <c r="C52" t="e">
        <f>'01-03-21'!L52</f>
        <v>#N/A</v>
      </c>
      <c r="D52" t="e">
        <f>'01-03-21'!M52</f>
        <v>#N/A</v>
      </c>
      <c r="E52" t="e">
        <f>'01-03-21'!O52</f>
        <v>#N/A</v>
      </c>
      <c r="F52">
        <f>'01-03-21'!C52</f>
        <v>0</v>
      </c>
      <c r="G52">
        <f>'01-03-21'!D52</f>
        <v>0</v>
      </c>
      <c r="H52">
        <f>'01-03-21'!E52</f>
        <v>0</v>
      </c>
      <c r="I52">
        <f>'01-03-21'!G52</f>
        <v>0</v>
      </c>
      <c r="J52">
        <f>'01-03-21'!G52</f>
        <v>0</v>
      </c>
      <c r="K52" t="e">
        <f>'01-03-21'!O52</f>
        <v>#N/A</v>
      </c>
      <c r="L52" t="e">
        <f>'01-03-21'!I52</f>
        <v>#N/A</v>
      </c>
    </row>
    <row r="53" spans="1:12">
      <c r="A53" t="e">
        <f>'01-03-21'!J53</f>
        <v>#N/A</v>
      </c>
      <c r="B53" t="e">
        <f>'01-03-21'!K53</f>
        <v>#N/A</v>
      </c>
      <c r="C53" t="e">
        <f>'01-03-21'!L53</f>
        <v>#N/A</v>
      </c>
      <c r="D53" t="e">
        <f>'01-03-21'!M53</f>
        <v>#N/A</v>
      </c>
      <c r="E53" t="e">
        <f>'01-03-21'!O53</f>
        <v>#N/A</v>
      </c>
      <c r="F53">
        <f>'01-03-21'!C53</f>
        <v>0</v>
      </c>
      <c r="G53">
        <f>'01-03-21'!D53</f>
        <v>0</v>
      </c>
      <c r="H53">
        <f>'01-03-21'!E53</f>
        <v>0</v>
      </c>
      <c r="I53">
        <f>'01-03-21'!G53</f>
        <v>0</v>
      </c>
      <c r="J53">
        <f>'01-03-21'!G53</f>
        <v>0</v>
      </c>
      <c r="K53" t="e">
        <f>'01-03-21'!O53</f>
        <v>#N/A</v>
      </c>
      <c r="L53" t="e">
        <f>'01-03-21'!I53</f>
        <v>#N/A</v>
      </c>
    </row>
    <row r="54" spans="1:12">
      <c r="A54" t="e">
        <f>'01-03-21'!J54</f>
        <v>#N/A</v>
      </c>
      <c r="B54" t="e">
        <f>'01-03-21'!K54</f>
        <v>#N/A</v>
      </c>
      <c r="C54" t="e">
        <f>'01-03-21'!L54</f>
        <v>#N/A</v>
      </c>
      <c r="D54" t="e">
        <f>'01-03-21'!M54</f>
        <v>#N/A</v>
      </c>
      <c r="E54" t="e">
        <f>'01-03-21'!O54</f>
        <v>#N/A</v>
      </c>
      <c r="F54">
        <f>'01-03-21'!C54</f>
        <v>0</v>
      </c>
      <c r="G54">
        <f>'01-03-21'!D54</f>
        <v>0</v>
      </c>
      <c r="H54">
        <f>'01-03-21'!E54</f>
        <v>0</v>
      </c>
      <c r="I54">
        <f>'01-03-21'!G54</f>
        <v>0</v>
      </c>
      <c r="J54">
        <f>'01-03-21'!G54</f>
        <v>0</v>
      </c>
      <c r="K54" t="e">
        <f>'01-03-21'!O54</f>
        <v>#N/A</v>
      </c>
      <c r="L54" t="e">
        <f>'01-03-21'!I54</f>
        <v>#N/A</v>
      </c>
    </row>
    <row r="55" spans="1:12">
      <c r="A55">
        <f>'01-03-21'!J55</f>
        <v>0</v>
      </c>
      <c r="B55">
        <f>'01-03-21'!K55</f>
        <v>0</v>
      </c>
      <c r="C55">
        <f>'01-03-21'!L55</f>
        <v>0</v>
      </c>
      <c r="D55">
        <f>'01-03-21'!M55</f>
        <v>0</v>
      </c>
      <c r="E55">
        <f>'01-03-21'!O55</f>
        <v>0</v>
      </c>
      <c r="F55">
        <f>'01-03-21'!C55</f>
        <v>0</v>
      </c>
      <c r="G55">
        <f>'01-03-21'!D55</f>
        <v>0</v>
      </c>
      <c r="H55">
        <f>'01-03-21'!E55</f>
        <v>0</v>
      </c>
      <c r="I55">
        <f>'01-03-21'!G55</f>
        <v>0</v>
      </c>
      <c r="J55">
        <f>'01-03-21'!G55</f>
        <v>0</v>
      </c>
      <c r="K55">
        <f>'01-03-21'!O55</f>
        <v>0</v>
      </c>
      <c r="L55">
        <f>'01-03-21'!I55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4"/>
  <sheetViews>
    <sheetView workbookViewId="0">
      <selection activeCell="C38" sqref="C38:C44"/>
    </sheetView>
  </sheetViews>
  <sheetFormatPr baseColWidth="10" defaultColWidth="11.42578125" defaultRowHeight="1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>
      <c r="A1" t="s">
        <v>249</v>
      </c>
      <c r="B1" t="s">
        <v>246</v>
      </c>
      <c r="C1" t="s">
        <v>249</v>
      </c>
    </row>
    <row r="2" spans="1:3">
      <c r="A2" t="str">
        <f>CONCATENATE(ETIQUETAS!L2,"    ",ETIQUETAS!C2)</f>
        <v>89    comedor Rocha</v>
      </c>
      <c r="B2" t="str">
        <f>CONCATENATE(ETIQUETAS!A2," ",ETIQUETAS!B2)</f>
        <v>SALVADOR ROS MARIN</v>
      </c>
      <c r="C2" t="str">
        <f>IF(ETIQUETAS!C2="comedor Rocha","R",IF(ETIQUETAS!C2="comedor I+D+i","I",IF(ETIQUETAS!C2="MAXWELL","M","C")))</f>
        <v>R</v>
      </c>
    </row>
    <row r="3" spans="1:3">
      <c r="A3" t="str">
        <f>CONCATENATE(ETIQUETAS!L3,"    ",ETIQUETAS!C3)</f>
        <v>126    comedor Comercial</v>
      </c>
      <c r="B3" t="str">
        <f>CONCATENATE(ETIQUETAS!A3," ",ETIQUETAS!B3)</f>
        <v>Benjamín Mariño Añón</v>
      </c>
      <c r="C3" t="str">
        <f>IF(ETIQUETAS!C3="comedor Rocha","R",IF(ETIQUETAS!C3="comedor I+D+i","I",IF(ETIQUETAS!C3="MAXWELL","M","C")))</f>
        <v>C</v>
      </c>
    </row>
    <row r="4" spans="1:3">
      <c r="A4" t="str">
        <f>CONCATENATE(ETIQUETAS!L4,"    ",ETIQUETAS!C4)</f>
        <v>237    comedor Comercial</v>
      </c>
      <c r="B4" t="str">
        <f>CONCATENATE(ETIQUETAS!A4," ",ETIQUETAS!B4)</f>
        <v>Pablo Arufe Lires</v>
      </c>
      <c r="C4" t="str">
        <f>IF(ETIQUETAS!C4="comedor Rocha","R",IF(ETIQUETAS!C4="comedor I+D+i","I",IF(ETIQUETAS!C4="MAXWELL","M","C")))</f>
        <v>C</v>
      </c>
    </row>
    <row r="5" spans="1:3">
      <c r="A5" t="str">
        <f>CONCATENATE(ETIQUETAS!L5,"    ",ETIQUETAS!C5)</f>
        <v>86    comedor Rocha</v>
      </c>
      <c r="B5" t="str">
        <f>CONCATENATE(ETIQUETAS!A5," ",ETIQUETAS!B5)</f>
        <v>ANGEL TRILLO BLANCO</v>
      </c>
      <c r="C5" t="str">
        <f>IF(ETIQUETAS!C5="comedor Rocha","R",IF(ETIQUETAS!C5="comedor I+D+i","I",IF(ETIQUETAS!C5="MAXWELL","M","C")))</f>
        <v>R</v>
      </c>
    </row>
    <row r="6" spans="1:3">
      <c r="A6" t="str">
        <f>CONCATENATE(ETIQUETAS!L6,"    ",ETIQUETAS!C6)</f>
        <v>0    comedor I+D+i</v>
      </c>
      <c r="B6" t="str">
        <f>CONCATENATE(ETIQUETAS!A6," ",ETIQUETAS!B6)</f>
        <v>Jorge Montero Gabarro</v>
      </c>
      <c r="C6" t="str">
        <f>IF(ETIQUETAS!C6="comedor Rocha","R",IF(ETIQUETAS!C6="comedor I+D+i","I",IF(ETIQUETAS!C6="MAXWELL","M","C")))</f>
        <v>I</v>
      </c>
    </row>
    <row r="7" spans="1:3">
      <c r="A7" t="str">
        <f>CONCATENATE(ETIQUETAS!L7,"    ",ETIQUETAS!C7)</f>
        <v>148    comedor Comercial</v>
      </c>
      <c r="B7" t="str">
        <f>CONCATENATE(ETIQUETAS!A7," ",ETIQUETAS!B7)</f>
        <v>Alberto Lopez Penide</v>
      </c>
      <c r="C7" t="str">
        <f>IF(ETIQUETAS!C7="comedor Rocha","R",IF(ETIQUETAS!C7="comedor I+D+i","I",IF(ETIQUETAS!C7="MAXWELL","M","C")))</f>
        <v>C</v>
      </c>
    </row>
    <row r="8" spans="1:3">
      <c r="A8" t="str">
        <f>CONCATENATE(ETIQUETAS!L8,"    ",ETIQUETAS!C8)</f>
        <v>137    comedor Rocha</v>
      </c>
      <c r="B8" t="str">
        <f>CONCATENATE(ETIQUETAS!A8," ",ETIQUETAS!B8)</f>
        <v>Manuel Pérez Andrade</v>
      </c>
      <c r="C8" t="str">
        <f>IF(ETIQUETAS!C8="comedor Rocha","R",IF(ETIQUETAS!C8="comedor I+D+i","I",IF(ETIQUETAS!C8="MAXWELL","M","C")))</f>
        <v>R</v>
      </c>
    </row>
    <row r="9" spans="1:3">
      <c r="A9" t="str">
        <f>CONCATENATE(ETIQUETAS!L9,"    ",ETIQUETAS!C9)</f>
        <v>14    comedor I+D+i</v>
      </c>
      <c r="B9" t="str">
        <f>CONCATENATE(ETIQUETAS!A9," ",ETIQUETAS!B9)</f>
        <v>Enrique Romay Castiñeira</v>
      </c>
      <c r="C9" t="str">
        <f>IF(ETIQUETAS!C9="comedor Rocha","R",IF(ETIQUETAS!C9="comedor I+D+i","I",IF(ETIQUETAS!C9="MAXWELL","M","C")))</f>
        <v>I</v>
      </c>
    </row>
    <row r="10" spans="1:3">
      <c r="A10" t="str">
        <f>CONCATENATE(ETIQUETAS!L10,"    ",ETIQUETAS!C10)</f>
        <v>257    comedor I+D+i</v>
      </c>
      <c r="B10" t="str">
        <f>CONCATENATE(ETIQUETAS!A10," ",ETIQUETAS!B10)</f>
        <v>MIGUEL ANGEL GARCIA RODRIGUEZ</v>
      </c>
      <c r="C10" t="str">
        <f>IF(ETIQUETAS!C10="comedor Rocha","R",IF(ETIQUETAS!C10="comedor I+D+i","I",IF(ETIQUETAS!C10="MAXWELL","M","C")))</f>
        <v>I</v>
      </c>
    </row>
    <row r="11" spans="1:3">
      <c r="A11" t="str">
        <f>CONCATENATE(ETIQUETAS!L11,"    ",ETIQUETAS!C11)</f>
        <v>107    comedor Comercial</v>
      </c>
      <c r="B11" t="str">
        <f>CONCATENATE(ETIQUETAS!A11," ",ETIQUETAS!B11)</f>
        <v>Jose Penado Abilleira</v>
      </c>
      <c r="C11" t="str">
        <f>IF(ETIQUETAS!C11="comedor Rocha","R",IF(ETIQUETAS!C11="comedor I+D+i","I",IF(ETIQUETAS!C11="MAXWELL","M","C")))</f>
        <v>C</v>
      </c>
    </row>
    <row r="12" spans="1:3">
      <c r="A12" t="e">
        <f>CONCATENATE(ETIQUETAS!L12,"    ",ETIQUETAS!C12)</f>
        <v>#N/A</v>
      </c>
      <c r="B12" t="e">
        <f>CONCATENATE(ETIQUETAS!A12," ",ETIQUETAS!B12)</f>
        <v>#N/A</v>
      </c>
      <c r="C12" t="e">
        <f>IF(ETIQUETAS!C12="comedor Rocha","R",IF(ETIQUETAS!C12="comedor I+D+i","I",IF(ETIQUETAS!C12="MAXWELL","M","C")))</f>
        <v>#N/A</v>
      </c>
    </row>
    <row r="13" spans="1:3">
      <c r="A13" t="str">
        <f>CONCATENATE(ETIQUETAS!L13,"    ",ETIQUETAS!C13)</f>
        <v>19    comedor Rocha</v>
      </c>
      <c r="B13" t="str">
        <f>CONCATENATE(ETIQUETAS!A13," ",ETIQUETAS!B13)</f>
        <v>Luis Carlos Argudín Diéguez</v>
      </c>
      <c r="C13" t="str">
        <f>IF(ETIQUETAS!C13="comedor Rocha","R",IF(ETIQUETAS!C13="comedor I+D+i","I",IF(ETIQUETAS!C13="MAXWELL","M","C")))</f>
        <v>R</v>
      </c>
    </row>
    <row r="14" spans="1:3">
      <c r="A14" t="str">
        <f>CONCATENATE(ETIQUETAS!L14,"    ",ETIQUETAS!C14)</f>
        <v>32    comedor Comercial</v>
      </c>
      <c r="B14" t="str">
        <f>CONCATENATE(ETIQUETAS!A14," ",ETIQUETAS!B14)</f>
        <v>Enrique Iglesias Gonzalez</v>
      </c>
      <c r="C14" t="str">
        <f>IF(ETIQUETAS!C14="comedor Rocha","R",IF(ETIQUETAS!C14="comedor I+D+i","I",IF(ETIQUETAS!C14="MAXWELL","M","C")))</f>
        <v>C</v>
      </c>
    </row>
    <row r="15" spans="1:3">
      <c r="A15" t="str">
        <f>CONCATENATE(ETIQUETAS!L15,"    ",ETIQUETAS!C15)</f>
        <v>124    comedor I+D+i</v>
      </c>
      <c r="B15" t="str">
        <f>CONCATENATE(ETIQUETAS!A15," ",ETIQUETAS!B15)</f>
        <v>José Luis Mourelle Blanco</v>
      </c>
      <c r="C15" t="str">
        <f>IF(ETIQUETAS!C15="comedor Rocha","R",IF(ETIQUETAS!C15="comedor I+D+i","I",IF(ETIQUETAS!C15="MAXWELL","M","C")))</f>
        <v>I</v>
      </c>
    </row>
    <row r="16" spans="1:3">
      <c r="A16" t="str">
        <f>CONCATENATE(ETIQUETAS!L16,"    ",ETIQUETAS!C16)</f>
        <v>229    comedor I+D+i</v>
      </c>
      <c r="B16" t="str">
        <f>CONCATENATE(ETIQUETAS!A16," ",ETIQUETAS!B16)</f>
        <v>IVAN BOTANA GARCIA</v>
      </c>
      <c r="C16" t="str">
        <f>IF(ETIQUETAS!C16="comedor Rocha","R",IF(ETIQUETAS!C16="comedor I+D+i","I",IF(ETIQUETAS!C16="MAXWELL","M","C")))</f>
        <v>I</v>
      </c>
    </row>
    <row r="17" spans="1:3">
      <c r="A17" t="str">
        <f>CONCATENATE(ETIQUETAS!L17,"    ",ETIQUETAS!C17)</f>
        <v>66    comedor Rocha</v>
      </c>
      <c r="B17" t="str">
        <f>CONCATENATE(ETIQUETAS!A17," ",ETIQUETAS!B17)</f>
        <v>Anxo Fernandez Iglesias</v>
      </c>
      <c r="C17" t="str">
        <f>IF(ETIQUETAS!C17="comedor Rocha","R",IF(ETIQUETAS!C17="comedor I+D+i","I",IF(ETIQUETAS!C17="MAXWELL","M","C")))</f>
        <v>R</v>
      </c>
    </row>
    <row r="18" spans="1:3">
      <c r="A18" t="str">
        <f>CONCATENATE(ETIQUETAS!L18,"    ",ETIQUETAS!C18)</f>
        <v>53    comedor Rocha</v>
      </c>
      <c r="B18" t="str">
        <f>CONCATENATE(ETIQUETAS!A18," ",ETIQUETAS!B18)</f>
        <v>Gabriel Viqueira Miranda</v>
      </c>
      <c r="C18" t="str">
        <f>IF(ETIQUETAS!C18="comedor Rocha","R",IF(ETIQUETAS!C18="comedor I+D+i","I",IF(ETIQUETAS!C18="MAXWELL","M","C")))</f>
        <v>R</v>
      </c>
    </row>
    <row r="19" spans="1:3">
      <c r="A19" t="str">
        <f>CONCATENATE(ETIQUETAS!L19,"    ",ETIQUETAS!C19)</f>
        <v>100    comedor I+D+i</v>
      </c>
      <c r="B19" t="str">
        <f>CONCATENATE(ETIQUETAS!A19," ",ETIQUETAS!B19)</f>
        <v>Emmanuel Ponte Varela</v>
      </c>
      <c r="C19" t="str">
        <f>IF(ETIQUETAS!C19="comedor Rocha","R",IF(ETIQUETAS!C19="comedor I+D+i","I",IF(ETIQUETAS!C19="MAXWELL","M","C")))</f>
        <v>I</v>
      </c>
    </row>
    <row r="20" spans="1:3">
      <c r="A20" t="str">
        <f>CONCATENATE(ETIQUETAS!L20,"    ",ETIQUETAS!C20)</f>
        <v>84    comedor Comercial</v>
      </c>
      <c r="B20" t="str">
        <f>CONCATENATE(ETIQUETAS!A20," ",ETIQUETAS!B20)</f>
        <v>Silvia González Vilas</v>
      </c>
      <c r="C20" t="str">
        <f>IF(ETIQUETAS!C20="comedor Rocha","R",IF(ETIQUETAS!C20="comedor I+D+i","I",IF(ETIQUETAS!C20="MAXWELL","M","C")))</f>
        <v>C</v>
      </c>
    </row>
    <row r="21" spans="1:3">
      <c r="A21" t="str">
        <f>CONCATENATE(ETIQUETAS!L21,"    ",ETIQUETAS!C21)</f>
        <v>0    comedor Comercial</v>
      </c>
      <c r="B21" t="str">
        <f>CONCATENATE(ETIQUETAS!A21," ",ETIQUETAS!B21)</f>
        <v>Brais Chas Gestal</v>
      </c>
      <c r="C21" t="str">
        <f>IF(ETIQUETAS!C21="comedor Rocha","R",IF(ETIQUETAS!C21="comedor I+D+i","I",IF(ETIQUETAS!C21="MAXWELL","M","C")))</f>
        <v>C</v>
      </c>
    </row>
    <row r="22" spans="1:3">
      <c r="A22" t="str">
        <f>CONCATENATE(ETIQUETAS!L22,"    ",ETIQUETAS!C22)</f>
        <v>16    comedor Comercial</v>
      </c>
      <c r="B22" t="str">
        <f>CONCATENATE(ETIQUETAS!A22," ",ETIQUETAS!B22)</f>
        <v>Juan Lado Veiga</v>
      </c>
      <c r="C22" t="str">
        <f>IF(ETIQUETAS!C22="comedor Rocha","R",IF(ETIQUETAS!C22="comedor I+D+i","I",IF(ETIQUETAS!C22="MAXWELL","M","C")))</f>
        <v>C</v>
      </c>
    </row>
    <row r="23" spans="1:3" s="4" customFormat="1">
      <c r="A23" s="4" t="str">
        <f>CONCATENATE(ETIQUETAS!L23,"    ",ETIQUETAS!C23)</f>
        <v>71    comedor Rocha</v>
      </c>
      <c r="B23" s="4" t="str">
        <f>CONCATENATE(ETIQUETAS!A23," ",ETIQUETAS!B23)</f>
        <v>Antom Meilán García</v>
      </c>
      <c r="C23" t="str">
        <f>IF(ETIQUETAS!C23="comedor Rocha","R",IF(ETIQUETAS!C23="comedor I+D+i","I",IF(ETIQUETAS!C23="MAXWELL","M","C")))</f>
        <v>R</v>
      </c>
    </row>
    <row r="24" spans="1:3">
      <c r="A24" t="str">
        <f>CONCATENATE(ETIQUETAS!L24,"    ",ETIQUETAS!C24)</f>
        <v>17    comedor Comercial</v>
      </c>
      <c r="B24" t="str">
        <f>CONCATENATE(ETIQUETAS!A24," ",ETIQUETAS!B24)</f>
        <v>Manuel Regueiro Seoane</v>
      </c>
      <c r="C24" t="str">
        <f>IF(ETIQUETAS!C24="comedor Rocha","R",IF(ETIQUETAS!C24="comedor I+D+i","I",IF(ETIQUETAS!C24="MAXWELL","M","C")))</f>
        <v>C</v>
      </c>
    </row>
    <row r="25" spans="1:3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4"/>
  <sheetViews>
    <sheetView workbookViewId="0">
      <selection activeCell="R4" sqref="R4"/>
    </sheetView>
  </sheetViews>
  <sheetFormatPr baseColWidth="10" defaultColWidth="11.42578125" defaultRowHeight="1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46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</row>
    <row r="2" spans="1:46">
      <c r="A2" t="str">
        <f>'ETIQUETAS2-BIS'!A2</f>
        <v>89    comedor Rocha</v>
      </c>
      <c r="B2" t="str">
        <f>'ETIQUETAS2-BIS'!A3</f>
        <v>126    comedor Comercial</v>
      </c>
      <c r="C2" t="str">
        <f>'ETIQUETAS2-BIS'!A4</f>
        <v>237    comedor Comercial</v>
      </c>
      <c r="D2" t="str">
        <f>'ETIQUETAS2-BIS'!A5</f>
        <v>86    comedor Rocha</v>
      </c>
      <c r="E2" t="str">
        <f>'ETIQUETAS2-BIS'!A6</f>
        <v>0    comedor I+D+i</v>
      </c>
      <c r="F2" t="str">
        <f>'ETIQUETAS2-BIS'!A7</f>
        <v>148    comedor Comercial</v>
      </c>
      <c r="G2" t="str">
        <f>'ETIQUETAS2-BIS'!A8</f>
        <v>137    comedor Rocha</v>
      </c>
      <c r="H2" t="str">
        <f>'ETIQUETAS2-BIS'!A9</f>
        <v>14    comedor I+D+i</v>
      </c>
      <c r="I2" t="str">
        <f>'ETIQUETAS2-BIS'!A10</f>
        <v>257    comedor I+D+i</v>
      </c>
      <c r="J2" t="str">
        <f>'ETIQUETAS2-BIS'!A11</f>
        <v>107    comedor Comercial</v>
      </c>
      <c r="K2" t="e">
        <f>'ETIQUETAS2-BIS'!A12</f>
        <v>#N/A</v>
      </c>
      <c r="L2" t="str">
        <f>'ETIQUETAS2-BIS'!A13</f>
        <v>19    comedor Rocha</v>
      </c>
      <c r="M2" t="str">
        <f>'ETIQUETAS2-BIS'!A14</f>
        <v>32    comedor Comercial</v>
      </c>
      <c r="N2" t="str">
        <f>'ETIQUETAS2-BIS'!A15</f>
        <v>124    comedor I+D+i</v>
      </c>
      <c r="O2" t="str">
        <f>'ETIQUETAS2-BIS'!A16</f>
        <v>229    comedor I+D+i</v>
      </c>
      <c r="P2" t="str">
        <f>'ETIQUETAS2-BIS'!A17</f>
        <v>66    comedor Rocha</v>
      </c>
      <c r="Q2" t="str">
        <f>'ETIQUETAS2-BIS'!A18</f>
        <v>53    comedor Rocha</v>
      </c>
      <c r="R2" t="str">
        <f>'ETIQUETAS2-BIS'!A19</f>
        <v>100    comedor I+D+i</v>
      </c>
      <c r="S2" t="str">
        <f>'ETIQUETAS2-BIS'!A20</f>
        <v>84    comedor Comercial</v>
      </c>
      <c r="T2" t="str">
        <f>'ETIQUETAS2-BIS'!A21</f>
        <v>0    comedor Comercial</v>
      </c>
      <c r="U2" t="str">
        <f>'ETIQUETAS2-BIS'!A22</f>
        <v>16    comedor Comercial</v>
      </c>
      <c r="V2" t="str">
        <f>'ETIQUETAS2-BIS'!A23</f>
        <v>71    comedor Rocha</v>
      </c>
      <c r="W2" t="str">
        <f>'ETIQUETAS2-BIS'!A24</f>
        <v>17    comedor Comercial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str">
        <f>CONCATENATE(ETIQUETAS!AK13,"    ",ETIQUETAS!AK4)</f>
        <v xml:space="preserve">    </v>
      </c>
    </row>
    <row r="3" spans="1:46">
      <c r="A3" t="str">
        <f>'ETIQUETAS2-BIS'!B2</f>
        <v>SALVADOR ROS MARIN</v>
      </c>
      <c r="B3" t="str">
        <f>'ETIQUETAS2-BIS'!B3</f>
        <v>Benjamín Mariño Añón</v>
      </c>
      <c r="C3" t="str">
        <f>'ETIQUETAS2-BIS'!B4</f>
        <v>Pablo Arufe Lires</v>
      </c>
      <c r="D3" t="str">
        <f>'ETIQUETAS2-BIS'!B5</f>
        <v>ANGEL TRILLO BLANCO</v>
      </c>
      <c r="E3" t="str">
        <f>'ETIQUETAS2-BIS'!B6</f>
        <v>Jorge Montero Gabarro</v>
      </c>
      <c r="F3" t="str">
        <f>'ETIQUETAS2-BIS'!B7</f>
        <v>Alberto Lopez Penide</v>
      </c>
      <c r="G3" t="str">
        <f>'ETIQUETAS2-BIS'!B8</f>
        <v>Manuel Pérez Andrade</v>
      </c>
      <c r="H3" t="str">
        <f>'ETIQUETAS2-BIS'!B9</f>
        <v>Enrique Romay Castiñeira</v>
      </c>
      <c r="I3" t="str">
        <f>'ETIQUETAS2-BIS'!B10</f>
        <v>MIGUEL ANGEL GARCIA RODRIGUEZ</v>
      </c>
      <c r="J3" t="str">
        <f>'ETIQUETAS2-BIS'!B11</f>
        <v>Jose Penado Abilleira</v>
      </c>
      <c r="K3" t="e">
        <f>'ETIQUETAS2-BIS'!B12</f>
        <v>#N/A</v>
      </c>
      <c r="L3" t="str">
        <f>'ETIQUETAS2-BIS'!B13</f>
        <v>Luis Carlos Argudín Diéguez</v>
      </c>
      <c r="M3" t="str">
        <f>'ETIQUETAS2-BIS'!B14</f>
        <v>Enrique Iglesias Gonzalez</v>
      </c>
      <c r="N3" t="str">
        <f>'ETIQUETAS2-BIS'!B15</f>
        <v>José Luis Mourelle Blanco</v>
      </c>
      <c r="O3" t="str">
        <f>'ETIQUETAS2-BIS'!B16</f>
        <v>IVAN BOTANA GARCIA</v>
      </c>
      <c r="P3" t="str">
        <f>'ETIQUETAS2-BIS'!B17</f>
        <v>Anxo Fernandez Iglesias</v>
      </c>
      <c r="Q3" t="str">
        <f>'ETIQUETAS2-BIS'!B18</f>
        <v>Gabriel Viqueira Miranda</v>
      </c>
      <c r="R3" t="str">
        <f>'ETIQUETAS2-BIS'!B19</f>
        <v>Emmanuel Ponte Varela</v>
      </c>
      <c r="S3" t="str">
        <f>'ETIQUETAS2-BIS'!B20</f>
        <v>Silvia González Vilas</v>
      </c>
      <c r="T3" t="str">
        <f>'ETIQUETAS2-BIS'!B21</f>
        <v>Brais Chas Gestal</v>
      </c>
      <c r="U3" t="str">
        <f>'ETIQUETAS2-BIS'!B22</f>
        <v>Juan Lado Veiga</v>
      </c>
      <c r="V3" t="str">
        <f>'ETIQUETAS2-BIS'!B23</f>
        <v>Antom Meilán García</v>
      </c>
      <c r="W3" t="str">
        <f>'ETIQUETAS2-BIS'!B24</f>
        <v>Manuel Regueiro Seoane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str">
        <f>CONCATENATE(ETIQUETAS!AK2," ",ETIQUETAS!AK3)</f>
        <v xml:space="preserve"> </v>
      </c>
    </row>
    <row r="4" spans="1:46">
      <c r="A4" t="str">
        <f>'ETIQUETAS2-BIS'!C2</f>
        <v>R</v>
      </c>
      <c r="B4" t="str">
        <f>'ETIQUETAS2-BIS'!C3</f>
        <v>C</v>
      </c>
      <c r="C4" t="str">
        <f>'ETIQUETAS2-BIS'!C4</f>
        <v>C</v>
      </c>
      <c r="D4" t="str">
        <f>'ETIQUETAS2-BIS'!C5</f>
        <v>R</v>
      </c>
      <c r="E4" t="str">
        <f>'ETIQUETAS2-BIS'!C6</f>
        <v>I</v>
      </c>
      <c r="F4" t="str">
        <f>'ETIQUETAS2-BIS'!C7</f>
        <v>C</v>
      </c>
      <c r="G4" t="str">
        <f>'ETIQUETAS2-BIS'!C8</f>
        <v>R</v>
      </c>
      <c r="H4" t="str">
        <f>'ETIQUETAS2-BIS'!C9</f>
        <v>I</v>
      </c>
      <c r="I4" t="str">
        <f>'ETIQUETAS2-BIS'!C10</f>
        <v>I</v>
      </c>
      <c r="J4" t="str">
        <f>'ETIQUETAS2-BIS'!C11</f>
        <v>C</v>
      </c>
      <c r="K4" t="e">
        <f>'ETIQUETAS2-BIS'!C12</f>
        <v>#N/A</v>
      </c>
      <c r="L4" t="str">
        <f>'ETIQUETAS2-BIS'!C13</f>
        <v>R</v>
      </c>
      <c r="M4" t="str">
        <f>'ETIQUETAS2-BIS'!C14</f>
        <v>C</v>
      </c>
      <c r="N4" t="str">
        <f>'ETIQUETAS2-BIS'!C15</f>
        <v>I</v>
      </c>
      <c r="O4" t="str">
        <f>'ETIQUETAS2-BIS'!C16</f>
        <v>I</v>
      </c>
      <c r="P4" t="str">
        <f>'ETIQUETAS2-BIS'!C17</f>
        <v>R</v>
      </c>
      <c r="Q4" t="str">
        <f>'ETIQUETAS2-BIS'!C18</f>
        <v>R</v>
      </c>
      <c r="R4" t="str">
        <f>'ETIQUETAS2-BIS'!C19</f>
        <v>I</v>
      </c>
      <c r="S4" t="str">
        <f>'ETIQUETAS2-BIS'!C20</f>
        <v>C</v>
      </c>
      <c r="T4" t="str">
        <f>'ETIQUETAS2-BIS'!C21</f>
        <v>C</v>
      </c>
      <c r="U4" t="str">
        <f>'ETIQUETAS2-BIS'!C22</f>
        <v>C</v>
      </c>
      <c r="V4" t="str">
        <f>'ETIQUETAS2-BIS'!C23</f>
        <v>R</v>
      </c>
      <c r="W4" t="str">
        <f>'ETIQUETAS2-BIS'!C24</f>
        <v>C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>
      <c r="B1" s="48" t="s">
        <v>592</v>
      </c>
    </row>
    <row r="2" spans="2:20">
      <c r="B2" s="31" t="str">
        <f>ETIQUETA3!A2</f>
        <v>89    comedor Rocha</v>
      </c>
      <c r="G2" s="31" t="str">
        <f>ETIQUETA3!B2</f>
        <v>126    comedor Comercial</v>
      </c>
    </row>
    <row r="3" spans="2:20">
      <c r="B3" s="31" t="str">
        <f>ETIQUETA3!A3</f>
        <v>SALVADOR ROS MARIN</v>
      </c>
      <c r="G3" s="31" t="str">
        <f>ETIQUETA3!B3</f>
        <v>Benjamín Mariño Añón</v>
      </c>
    </row>
    <row r="6" spans="2:20" ht="60" customHeight="1">
      <c r="B6" s="32" t="str">
        <f>ETIQUETA3!A4</f>
        <v>R</v>
      </c>
      <c r="G6" s="32" t="str">
        <f>ETIQUETA3!B4</f>
        <v>C</v>
      </c>
    </row>
    <row r="7" spans="2:20" ht="80.099999999999994" customHeight="1"/>
    <row r="8" spans="2:20">
      <c r="B8" s="31" t="str">
        <f>ETIQUETA3!C2</f>
        <v>237    comedor Comercial</v>
      </c>
      <c r="G8" s="31" t="str">
        <f>ETIQUETA3!D2</f>
        <v>86    comedor Rocha</v>
      </c>
    </row>
    <row r="9" spans="2:20">
      <c r="B9" s="31" t="str">
        <f>ETIQUETA3!C3</f>
        <v>Pablo Arufe Lires</v>
      </c>
      <c r="G9" s="31" t="str">
        <f>ETIQUETA3!D3</f>
        <v>ANGEL TRILLO BLANCO</v>
      </c>
    </row>
    <row r="10" spans="2:20">
      <c r="M10" s="31"/>
      <c r="N10" s="31"/>
      <c r="O10" s="31"/>
      <c r="P10" s="31"/>
      <c r="Q10" s="31"/>
      <c r="R10" s="31"/>
      <c r="S10" s="31"/>
      <c r="T10" s="31"/>
    </row>
    <row r="12" spans="2:20" ht="60" customHeight="1">
      <c r="B12" s="32" t="str">
        <f>ETIQUETA3!C4</f>
        <v>C</v>
      </c>
      <c r="G12" s="32" t="str">
        <f>ETIQUETA3!D4</f>
        <v>R</v>
      </c>
    </row>
    <row r="13" spans="2:20" ht="80.099999999999994" customHeight="1"/>
    <row r="14" spans="2:20">
      <c r="B14" s="31" t="str">
        <f>ETIQUETA3!E2</f>
        <v>0    comedor I+D+i</v>
      </c>
      <c r="G14" s="31" t="str">
        <f>ETIQUETA3!F2</f>
        <v>148    comedor Comercial</v>
      </c>
    </row>
    <row r="15" spans="2:20">
      <c r="B15" s="31" t="str">
        <f>ETIQUETA3!E3</f>
        <v>Jorge Montero Gabarro</v>
      </c>
      <c r="G15" s="31" t="str">
        <f>ETIQUETA3!F3</f>
        <v>Alberto Lopez Penide</v>
      </c>
    </row>
    <row r="18" spans="2:14" ht="60" customHeight="1">
      <c r="B18" s="32" t="str">
        <f>ETIQUETA3!E4</f>
        <v>I</v>
      </c>
      <c r="G18" s="32" t="str">
        <f>ETIQUETA3!F4</f>
        <v>C</v>
      </c>
    </row>
    <row r="19" spans="2:14" ht="80.099999999999994" customHeight="1"/>
    <row r="20" spans="2:14">
      <c r="B20" s="31" t="str">
        <f>ETIQUETA3!G2</f>
        <v>137    comedor Rocha</v>
      </c>
      <c r="G20" s="31" t="str">
        <f>ETIQUETA3!H2</f>
        <v>14    comedor I+D+i</v>
      </c>
    </row>
    <row r="21" spans="2:14">
      <c r="B21" s="31" t="str">
        <f>ETIQUETA3!G3</f>
        <v>Manuel Pérez Andrade</v>
      </c>
      <c r="G21" s="31" t="str">
        <f>ETIQUETA3!H3</f>
        <v>Enrique Romay Castiñeira</v>
      </c>
    </row>
    <row r="24" spans="2:14" ht="60" customHeight="1">
      <c r="B24" s="32" t="str">
        <f>ETIQUETA3!G4</f>
        <v>R</v>
      </c>
      <c r="G24" s="32" t="str">
        <f>ETIQUETA3!H4</f>
        <v>I</v>
      </c>
    </row>
    <row r="25" spans="2:14" ht="80.099999999999994" customHeight="1"/>
    <row r="26" spans="2:14">
      <c r="B26" s="31" t="str">
        <f>ETIQUETA3!I2</f>
        <v>257    comedor I+D+i</v>
      </c>
      <c r="G26" s="31" t="str">
        <f>ETIQUETA3!J2</f>
        <v>107    comedor Comercial</v>
      </c>
      <c r="M26" s="31"/>
      <c r="N26" s="31"/>
    </row>
    <row r="27" spans="2:14">
      <c r="B27" s="31" t="str">
        <f>ETIQUETA3!I3</f>
        <v>MIGUEL ANGEL GARCIA RODRIGUEZ</v>
      </c>
      <c r="G27" s="31" t="str">
        <f>ETIQUETA3!J3</f>
        <v>Jose Penado Abilleira</v>
      </c>
      <c r="M27" s="31"/>
      <c r="N27" s="31"/>
    </row>
    <row r="28" spans="2:14">
      <c r="M28" s="31"/>
      <c r="N28" s="31"/>
    </row>
    <row r="30" spans="2:14" ht="60" customHeight="1">
      <c r="B30" s="32" t="str">
        <f>ETIQUETA3!I4</f>
        <v>I</v>
      </c>
      <c r="G30" s="32" t="str">
        <f>ETIQUETA3!J4</f>
        <v>C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>
      <c r="B1" s="48" t="s">
        <v>593</v>
      </c>
    </row>
    <row r="2" spans="2:7">
      <c r="B2" s="31" t="e">
        <f>ETIQUETA3!K2</f>
        <v>#N/A</v>
      </c>
      <c r="G2" s="31" t="str">
        <f>ETIQUETA3!L2</f>
        <v>19    comedor Rocha</v>
      </c>
    </row>
    <row r="3" spans="2:7">
      <c r="B3" s="31" t="e">
        <f>ETIQUETA3!K3</f>
        <v>#N/A</v>
      </c>
      <c r="G3" s="31" t="str">
        <f>ETIQUETA3!L3</f>
        <v>Luis Carlos Argudín Diéguez</v>
      </c>
    </row>
    <row r="6" spans="2:7" ht="60" customHeight="1">
      <c r="B6" s="32" t="e">
        <f>ETIQUETA3!K4</f>
        <v>#N/A</v>
      </c>
      <c r="G6" s="32" t="str">
        <f>ETIQUETA3!L4</f>
        <v>R</v>
      </c>
    </row>
    <row r="7" spans="2:7" ht="80.099999999999994" customHeight="1"/>
    <row r="8" spans="2:7">
      <c r="B8" s="31" t="str">
        <f>ETIQUETA3!M2</f>
        <v>32    comedor Comercial</v>
      </c>
      <c r="G8" s="31" t="str">
        <f>ETIQUETA3!N2</f>
        <v>124    comedor I+D+i</v>
      </c>
    </row>
    <row r="9" spans="2:7">
      <c r="B9" s="31" t="str">
        <f>ETIQUETA3!M3</f>
        <v>Enrique Iglesias Gonzalez</v>
      </c>
      <c r="G9" s="31" t="str">
        <f>ETIQUETA3!N3</f>
        <v>José Luis Mourelle Blanco</v>
      </c>
    </row>
    <row r="12" spans="2:7" ht="60" customHeight="1">
      <c r="B12" s="32" t="str">
        <f>ETIQUETA3!M4</f>
        <v>C</v>
      </c>
      <c r="G12" s="32" t="str">
        <f>ETIQUETA3!N4</f>
        <v>I</v>
      </c>
    </row>
    <row r="13" spans="2:7" ht="80.099999999999994" customHeight="1"/>
    <row r="14" spans="2:7">
      <c r="B14" s="31" t="str">
        <f>ETIQUETA3!O2</f>
        <v>229    comedor I+D+i</v>
      </c>
      <c r="G14" s="31" t="str">
        <f>ETIQUETA3!P2</f>
        <v>66    comedor Rocha</v>
      </c>
    </row>
    <row r="15" spans="2:7">
      <c r="B15" s="31" t="str">
        <f>ETIQUETA3!O3</f>
        <v>IVAN BOTANA GARCIA</v>
      </c>
      <c r="G15" s="31" t="str">
        <f>ETIQUETA3!P3</f>
        <v>Anxo Fernandez Iglesias</v>
      </c>
    </row>
    <row r="18" spans="2:7" ht="60" customHeight="1">
      <c r="B18" s="32" t="str">
        <f>ETIQUETA3!O4</f>
        <v>I</v>
      </c>
      <c r="G18" s="32" t="str">
        <f>ETIQUETA3!P4</f>
        <v>R</v>
      </c>
    </row>
    <row r="19" spans="2:7" ht="80.099999999999994" customHeight="1"/>
    <row r="20" spans="2:7">
      <c r="B20" s="31" t="str">
        <f>ETIQUETA3!Q2</f>
        <v>53    comedor Rocha</v>
      </c>
      <c r="G20" s="31" t="str">
        <f>ETIQUETA3!R2</f>
        <v>100    comedor I+D+i</v>
      </c>
    </row>
    <row r="21" spans="2:7">
      <c r="B21" s="31" t="str">
        <f>ETIQUETA3!Q3</f>
        <v>Gabriel Viqueira Miranda</v>
      </c>
      <c r="G21" s="31" t="str">
        <f>ETIQUETA3!R3</f>
        <v>Emmanuel Ponte Varela</v>
      </c>
    </row>
    <row r="24" spans="2:7" ht="60" customHeight="1">
      <c r="B24" s="32" t="str">
        <f>ETIQUETA3!Q4</f>
        <v>R</v>
      </c>
      <c r="G24" s="32" t="str">
        <f>ETIQUETA3!R4</f>
        <v>I</v>
      </c>
    </row>
    <row r="25" spans="2:7" ht="80.099999999999994" customHeight="1"/>
    <row r="26" spans="2:7">
      <c r="B26" s="31" t="str">
        <f>ETIQUETA3!S2</f>
        <v>84    comedor Comercial</v>
      </c>
      <c r="G26" s="31" t="str">
        <f>ETIQUETA3!T2</f>
        <v>0    comedor Comercial</v>
      </c>
    </row>
    <row r="27" spans="2:7">
      <c r="B27" s="31" t="str">
        <f>ETIQUETA3!S3</f>
        <v>Silvia González Vilas</v>
      </c>
      <c r="G27" s="31" t="str">
        <f>ETIQUETA3!T3</f>
        <v>Brais Chas Gestal</v>
      </c>
    </row>
    <row r="30" spans="2:7" ht="60" customHeight="1">
      <c r="B30" s="32" t="str">
        <f>ETIQUETA3!S4</f>
        <v>C</v>
      </c>
      <c r="G30" s="32" t="str">
        <f>ETIQUETA3!T4</f>
        <v>C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zoomScale="60" zoomScaleNormal="60" workbookViewId="0">
      <selection activeCell="B2" sqref="B2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>
      <c r="B1" s="48" t="s">
        <v>594</v>
      </c>
    </row>
    <row r="2" spans="2:19">
      <c r="B2" s="31" t="str">
        <f>ETIQUETA3!U2</f>
        <v>16    comedor Comercial</v>
      </c>
      <c r="G2" s="31" t="str">
        <f>ETIQUETA3!V2</f>
        <v>71    comedor Rocha</v>
      </c>
      <c r="M2" s="31"/>
      <c r="N2" s="31"/>
      <c r="O2" s="31"/>
      <c r="P2" s="31"/>
      <c r="Q2" s="31"/>
    </row>
    <row r="3" spans="2:19">
      <c r="B3" s="31" t="str">
        <f>ETIQUETA3!U3</f>
        <v>Juan Lado Veiga</v>
      </c>
      <c r="G3" s="31" t="str">
        <f>ETIQUETA3!V3</f>
        <v>Antom Meilán García</v>
      </c>
      <c r="M3" s="31"/>
      <c r="N3" s="31"/>
      <c r="O3" s="31"/>
      <c r="P3" s="31"/>
      <c r="Q3" s="31"/>
    </row>
    <row r="4" spans="2:19">
      <c r="S4" s="31"/>
    </row>
    <row r="5" spans="2:19">
      <c r="S5" s="31"/>
    </row>
    <row r="6" spans="2:19" ht="60" customHeight="1">
      <c r="B6" s="32" t="str">
        <f>ETIQUETA3!U4</f>
        <v>C</v>
      </c>
      <c r="G6" s="32" t="str">
        <f>ETIQUETA3!V4</f>
        <v>R</v>
      </c>
    </row>
    <row r="7" spans="2:19" ht="80.099999999999994" customHeight="1"/>
    <row r="8" spans="2:19">
      <c r="B8" s="31" t="str">
        <f>ETIQUETA3!W2</f>
        <v>17    comedor Comercial</v>
      </c>
      <c r="G8" s="31" t="e">
        <f>ETIQUETA3!X2</f>
        <v>#N/A</v>
      </c>
    </row>
    <row r="9" spans="2:19">
      <c r="B9" s="31" t="str">
        <f>ETIQUETA3!W3</f>
        <v>Manuel Regueiro Seoane</v>
      </c>
      <c r="G9" s="31" t="e">
        <f>ETIQUETA3!X3</f>
        <v>#N/A</v>
      </c>
      <c r="K9" s="31"/>
    </row>
    <row r="10" spans="2:19">
      <c r="K10" s="31"/>
    </row>
    <row r="12" spans="2:19" ht="60" customHeight="1">
      <c r="B12" s="32" t="str">
        <f>ETIQUETA3!W4</f>
        <v>C</v>
      </c>
      <c r="G12" s="32" t="e">
        <f>ETIQUETA3!X4</f>
        <v>#N/A</v>
      </c>
    </row>
    <row r="13" spans="2:19" ht="80.099999999999994" customHeight="1">
      <c r="B13" s="33"/>
      <c r="G13" s="33"/>
    </row>
    <row r="14" spans="2:19">
      <c r="B14" s="31" t="e">
        <f>ETIQUETA3!Y2</f>
        <v>#N/A</v>
      </c>
      <c r="G14" s="31" t="e">
        <f>ETIQUETA3!Z2</f>
        <v>#N/A</v>
      </c>
    </row>
    <row r="15" spans="2:19">
      <c r="B15" s="31" t="e">
        <f>ETIQUETA3!Y3</f>
        <v>#N/A</v>
      </c>
      <c r="G15" s="31" t="e">
        <f>ETIQUETA3!Z3</f>
        <v>#N/A</v>
      </c>
    </row>
    <row r="17" spans="2:17">
      <c r="M17" s="31"/>
      <c r="N17" s="31"/>
      <c r="O17" s="31"/>
      <c r="P17" s="31"/>
      <c r="Q17" s="31"/>
    </row>
    <row r="18" spans="2:17" ht="60" customHeight="1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0.099999999999994" customHeight="1"/>
    <row r="20" spans="2:17">
      <c r="B20" s="31" t="e">
        <f>ETIQUETA3!AA2</f>
        <v>#N/A</v>
      </c>
      <c r="G20" s="31" t="e">
        <f>ETIQUETA3!AB2</f>
        <v>#N/A</v>
      </c>
    </row>
    <row r="21" spans="2:17">
      <c r="B21" s="31" t="e">
        <f>ETIQUETA3!AA3</f>
        <v>#N/A</v>
      </c>
      <c r="G21" s="31" t="e">
        <f>ETIQUETA3!AB3</f>
        <v>#N/A</v>
      </c>
    </row>
    <row r="24" spans="2:17" ht="60" customHeight="1">
      <c r="B24" s="32" t="e">
        <f>ETIQUETA3!AA4</f>
        <v>#N/A</v>
      </c>
      <c r="G24" s="32" t="e">
        <f>ETIQUETA3!AB4</f>
        <v>#N/A</v>
      </c>
    </row>
    <row r="25" spans="2:17" ht="80.099999999999994" customHeight="1"/>
    <row r="26" spans="2:17">
      <c r="B26" s="31" t="e">
        <f>ETIQUETA3!AC2</f>
        <v>#N/A</v>
      </c>
      <c r="G26" s="31" t="e">
        <f>ETIQUETA3!AD2</f>
        <v>#N/A</v>
      </c>
    </row>
    <row r="27" spans="2:17">
      <c r="B27" s="31" t="e">
        <f>ETIQUETA3!AC3</f>
        <v>#N/A</v>
      </c>
      <c r="G27" s="31" t="e">
        <f>ETIQUETA3!AD3</f>
        <v>#N/A</v>
      </c>
    </row>
    <row r="30" spans="2:17" ht="60" customHeight="1">
      <c r="B30" s="32" t="e">
        <f>ETIQUETA3!AC4</f>
        <v>#N/A</v>
      </c>
      <c r="G30" s="32" t="e">
        <f>ETIQUETA3!Z4</f>
        <v>#N/A</v>
      </c>
      <c r="K30" s="32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01-03-21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2020-07-13T16:31:32Z</cp:lastPrinted>
  <dcterms:created xsi:type="dcterms:W3CDTF">2020-03-03T15:15:23Z</dcterms:created>
  <dcterms:modified xsi:type="dcterms:W3CDTF">2021-03-01T09:27:41Z</dcterms:modified>
</cp:coreProperties>
</file>