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227521F4-498D-4F47-9B6F-FF7B016B3B85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CLIENTES" sheetId="1" r:id="rId1"/>
    <sheet name="04-01-21" sheetId="2" r:id="rId2"/>
    <sheet name="COCINA" sheetId="11" r:id="rId3"/>
    <sheet name="ETIQUETAS" sheetId="4" state="hidden" r:id="rId4"/>
    <sheet name="ETIQUETAS2-BIS" sheetId="9" state="hidden" r:id="rId5"/>
    <sheet name="ETIQUETA3" sheetId="6" state="hidden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state="hidden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2" l="1"/>
  <c r="I20" i="2" l="1"/>
  <c r="I21" i="2"/>
  <c r="G30" i="20" l="1"/>
  <c r="B30" i="20"/>
  <c r="G27" i="20"/>
  <c r="B27" i="20"/>
  <c r="G26" i="20"/>
  <c r="B26" i="20"/>
  <c r="G24" i="20"/>
  <c r="B24" i="20"/>
  <c r="G21" i="20"/>
  <c r="B21" i="20"/>
  <c r="G20" i="20"/>
  <c r="B20" i="20"/>
  <c r="G30" i="21"/>
  <c r="B30" i="21"/>
  <c r="G27" i="21"/>
  <c r="B27" i="21"/>
  <c r="G26" i="21"/>
  <c r="B26" i="21"/>
  <c r="G24" i="21"/>
  <c r="B24" i="21"/>
  <c r="G21" i="21"/>
  <c r="B21" i="21"/>
  <c r="G20" i="21"/>
  <c r="B20" i="21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G20" i="17"/>
  <c r="B20" i="17"/>
  <c r="E10" i="11" l="1"/>
  <c r="F10" i="11"/>
  <c r="G10" i="11"/>
  <c r="H10" i="11"/>
  <c r="I10" i="11"/>
  <c r="E11" i="11"/>
  <c r="F11" i="11"/>
  <c r="G11" i="11"/>
  <c r="H11" i="11"/>
  <c r="I11" i="11"/>
  <c r="D10" i="11"/>
  <c r="D11" i="11"/>
  <c r="I3" i="11"/>
  <c r="I4" i="11"/>
  <c r="I5" i="11"/>
  <c r="I6" i="11"/>
  <c r="I7" i="11"/>
  <c r="I8" i="11"/>
  <c r="I9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13" i="2"/>
  <c r="I14" i="2"/>
  <c r="I16" i="2"/>
  <c r="I17" i="2"/>
  <c r="I18" i="2"/>
  <c r="I19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3" i="2"/>
  <c r="I4" i="2"/>
  <c r="I5" i="2"/>
  <c r="I6" i="2"/>
  <c r="I7" i="2"/>
  <c r="I8" i="2"/>
  <c r="I9" i="2"/>
  <c r="I10" i="2"/>
  <c r="I11" i="2"/>
  <c r="I12" i="2"/>
  <c r="I2" i="2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D3" i="11"/>
  <c r="E3" i="11"/>
  <c r="F3" i="11"/>
  <c r="G3" i="11"/>
  <c r="H3" i="11"/>
  <c r="D4" i="11"/>
  <c r="E4" i="11"/>
  <c r="F4" i="11"/>
  <c r="G4" i="11"/>
  <c r="H4" i="11"/>
  <c r="D5" i="11"/>
  <c r="E5" i="11"/>
  <c r="F5" i="11"/>
  <c r="G5" i="11"/>
  <c r="H5" i="11"/>
  <c r="D6" i="11"/>
  <c r="E6" i="11"/>
  <c r="F6" i="11"/>
  <c r="G6" i="11"/>
  <c r="H6" i="11"/>
  <c r="D7" i="11"/>
  <c r="E7" i="11"/>
  <c r="F7" i="11"/>
  <c r="G7" i="11"/>
  <c r="H7" i="11"/>
  <c r="D8" i="11"/>
  <c r="E8" i="11"/>
  <c r="F8" i="11"/>
  <c r="G8" i="11"/>
  <c r="H8" i="11"/>
  <c r="D9" i="11"/>
  <c r="E9" i="11"/>
  <c r="F9" i="11"/>
  <c r="G9" i="11"/>
  <c r="H9" i="11"/>
  <c r="D12" i="11"/>
  <c r="E12" i="11"/>
  <c r="F12" i="11"/>
  <c r="G12" i="11"/>
  <c r="H12" i="11"/>
  <c r="D13" i="11"/>
  <c r="E13" i="11"/>
  <c r="F13" i="11"/>
  <c r="G13" i="11"/>
  <c r="H13" i="11"/>
  <c r="D14" i="11"/>
  <c r="E14" i="11"/>
  <c r="F14" i="11"/>
  <c r="G14" i="11"/>
  <c r="H14" i="11"/>
  <c r="D15" i="11"/>
  <c r="E15" i="11"/>
  <c r="F15" i="11"/>
  <c r="G15" i="11"/>
  <c r="H15" i="11"/>
  <c r="D16" i="11"/>
  <c r="E16" i="11"/>
  <c r="F16" i="11"/>
  <c r="G16" i="11"/>
  <c r="H16" i="11"/>
  <c r="D17" i="11"/>
  <c r="E17" i="11"/>
  <c r="F17" i="11"/>
  <c r="G17" i="11"/>
  <c r="H17" i="11"/>
  <c r="D18" i="11"/>
  <c r="E18" i="11"/>
  <c r="F18" i="11"/>
  <c r="G18" i="11"/>
  <c r="H18" i="11"/>
  <c r="D19" i="11"/>
  <c r="E19" i="11"/>
  <c r="F19" i="11"/>
  <c r="G19" i="11"/>
  <c r="H19" i="11"/>
  <c r="D20" i="11"/>
  <c r="E20" i="11"/>
  <c r="F20" i="11"/>
  <c r="G20" i="11"/>
  <c r="H20" i="11"/>
  <c r="D21" i="11"/>
  <c r="E21" i="11"/>
  <c r="F21" i="11"/>
  <c r="G21" i="11"/>
  <c r="H21" i="11"/>
  <c r="D22" i="11"/>
  <c r="E22" i="11"/>
  <c r="F22" i="11"/>
  <c r="G22" i="11"/>
  <c r="H22" i="11"/>
  <c r="D23" i="11"/>
  <c r="E23" i="11"/>
  <c r="F23" i="11"/>
  <c r="G23" i="11"/>
  <c r="H23" i="11"/>
  <c r="D24" i="11"/>
  <c r="E24" i="11"/>
  <c r="F24" i="11"/>
  <c r="G24" i="11"/>
  <c r="H24" i="11"/>
  <c r="D25" i="11"/>
  <c r="E25" i="11"/>
  <c r="F25" i="11"/>
  <c r="G25" i="11"/>
  <c r="H25" i="11"/>
  <c r="D26" i="11"/>
  <c r="E26" i="11"/>
  <c r="F26" i="11"/>
  <c r="G26" i="11"/>
  <c r="H26" i="11"/>
  <c r="D27" i="11"/>
  <c r="E27" i="11"/>
  <c r="F27" i="11"/>
  <c r="G27" i="11"/>
  <c r="H27" i="11"/>
  <c r="D28" i="11"/>
  <c r="E28" i="11"/>
  <c r="F28" i="11"/>
  <c r="G28" i="11"/>
  <c r="H28" i="11"/>
  <c r="D29" i="11"/>
  <c r="E29" i="11"/>
  <c r="F29" i="11"/>
  <c r="G29" i="11"/>
  <c r="H29" i="11"/>
  <c r="D30" i="11"/>
  <c r="E30" i="11"/>
  <c r="F30" i="11"/>
  <c r="G30" i="11"/>
  <c r="H30" i="11"/>
  <c r="D31" i="11"/>
  <c r="E31" i="11"/>
  <c r="F31" i="11"/>
  <c r="G31" i="11"/>
  <c r="H31" i="11"/>
  <c r="D32" i="11"/>
  <c r="E32" i="11"/>
  <c r="F32" i="11"/>
  <c r="G32" i="11"/>
  <c r="H32" i="11"/>
  <c r="D33" i="11"/>
  <c r="E33" i="11"/>
  <c r="F33" i="11"/>
  <c r="G33" i="11"/>
  <c r="H33" i="11"/>
  <c r="D34" i="11"/>
  <c r="E34" i="11"/>
  <c r="F34" i="11"/>
  <c r="G34" i="11"/>
  <c r="H34" i="11"/>
  <c r="D35" i="11"/>
  <c r="E35" i="11"/>
  <c r="F35" i="11"/>
  <c r="G35" i="11"/>
  <c r="H35" i="11"/>
  <c r="D36" i="11"/>
  <c r="E36" i="11"/>
  <c r="F36" i="11"/>
  <c r="G36" i="11"/>
  <c r="H36" i="11"/>
  <c r="D37" i="11"/>
  <c r="E37" i="11"/>
  <c r="F37" i="11"/>
  <c r="G37" i="11"/>
  <c r="H37" i="11"/>
  <c r="D38" i="11"/>
  <c r="E38" i="11"/>
  <c r="F38" i="11"/>
  <c r="G38" i="11"/>
  <c r="H38" i="11"/>
  <c r="D39" i="11"/>
  <c r="E39" i="11"/>
  <c r="F39" i="11"/>
  <c r="G39" i="11"/>
  <c r="H39" i="11"/>
  <c r="D40" i="11"/>
  <c r="E40" i="11"/>
  <c r="F40" i="11"/>
  <c r="G40" i="11"/>
  <c r="H40" i="11"/>
  <c r="D41" i="11"/>
  <c r="E41" i="11"/>
  <c r="F41" i="11"/>
  <c r="G41" i="11"/>
  <c r="H41" i="11"/>
  <c r="D42" i="11"/>
  <c r="E42" i="11"/>
  <c r="F42" i="11"/>
  <c r="G42" i="11"/>
  <c r="H42" i="11"/>
  <c r="D43" i="11"/>
  <c r="E43" i="11"/>
  <c r="F43" i="11"/>
  <c r="G43" i="11"/>
  <c r="H43" i="11"/>
  <c r="D44" i="11"/>
  <c r="E44" i="11"/>
  <c r="F44" i="11"/>
  <c r="G44" i="11"/>
  <c r="H44" i="11"/>
  <c r="D45" i="11"/>
  <c r="E45" i="11"/>
  <c r="F45" i="11"/>
  <c r="G45" i="11"/>
  <c r="H45" i="11"/>
  <c r="D46" i="11"/>
  <c r="E46" i="11"/>
  <c r="F46" i="11"/>
  <c r="G46" i="11"/>
  <c r="H46" i="11"/>
  <c r="D47" i="11"/>
  <c r="E47" i="11"/>
  <c r="F47" i="11"/>
  <c r="G47" i="11"/>
  <c r="H47" i="11"/>
  <c r="D48" i="11"/>
  <c r="E48" i="11"/>
  <c r="F48" i="11"/>
  <c r="G48" i="11"/>
  <c r="H48" i="11"/>
  <c r="D49" i="11"/>
  <c r="E49" i="11"/>
  <c r="F49" i="11"/>
  <c r="G49" i="11"/>
  <c r="H49" i="11"/>
  <c r="D50" i="11"/>
  <c r="E50" i="11"/>
  <c r="F50" i="11"/>
  <c r="G50" i="11"/>
  <c r="H50" i="11"/>
  <c r="D51" i="11"/>
  <c r="E51" i="11"/>
  <c r="F51" i="11"/>
  <c r="G51" i="11"/>
  <c r="H51" i="11"/>
  <c r="D52" i="11"/>
  <c r="E52" i="11"/>
  <c r="F52" i="11"/>
  <c r="G52" i="11"/>
  <c r="H52" i="11"/>
  <c r="D53" i="11"/>
  <c r="E53" i="11"/>
  <c r="F53" i="11"/>
  <c r="G53" i="11"/>
  <c r="H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H2" i="11" l="1"/>
  <c r="G2" i="11"/>
  <c r="I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F2" i="11" l="1"/>
  <c r="AK3" i="6"/>
  <c r="AK2" i="6"/>
  <c r="H25" i="4" l="1"/>
  <c r="J24" i="4"/>
  <c r="L24" i="4"/>
  <c r="J22" i="4" l="1"/>
  <c r="J23" i="4"/>
  <c r="L22" i="4"/>
  <c r="L23" i="4"/>
  <c r="E2" i="11"/>
  <c r="D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C39" i="4"/>
  <c r="C39" i="9" s="1"/>
  <c r="C40" i="4"/>
  <c r="C40" i="9" s="1"/>
  <c r="C41" i="4"/>
  <c r="C41" i="9" s="1"/>
  <c r="C42" i="4"/>
  <c r="C42" i="9" s="1"/>
  <c r="C43" i="4"/>
  <c r="C43" i="9" s="1"/>
  <c r="C44" i="4"/>
  <c r="C44" i="9" s="1"/>
  <c r="C45" i="4"/>
  <c r="C46" i="4"/>
  <c r="C47" i="4"/>
  <c r="C48" i="4"/>
  <c r="C49" i="4"/>
  <c r="C50" i="4"/>
  <c r="C51" i="4"/>
  <c r="C52" i="4"/>
  <c r="C53" i="4"/>
  <c r="C54" i="4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C36" i="9" l="1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11"/>
  <c r="K52" i="4"/>
  <c r="C52" i="11"/>
  <c r="K48" i="4"/>
  <c r="C48" i="11"/>
  <c r="K44" i="4"/>
  <c r="C44" i="11"/>
  <c r="K40" i="4"/>
  <c r="C40" i="11"/>
  <c r="K36" i="4"/>
  <c r="C36" i="11"/>
  <c r="K32" i="4"/>
  <c r="C32" i="11"/>
  <c r="K28" i="4"/>
  <c r="C28" i="11"/>
  <c r="K24" i="4"/>
  <c r="C24" i="11"/>
  <c r="A41" i="9"/>
  <c r="A49" i="4"/>
  <c r="B49" i="11"/>
  <c r="A45" i="4"/>
  <c r="B45" i="11"/>
  <c r="A43" i="4"/>
  <c r="B43" i="9" s="1"/>
  <c r="B43" i="11"/>
  <c r="A41" i="4"/>
  <c r="B41" i="9" s="1"/>
  <c r="B41" i="11"/>
  <c r="A39" i="4"/>
  <c r="B39" i="9" s="1"/>
  <c r="B39" i="11"/>
  <c r="A52" i="4"/>
  <c r="B52" i="11"/>
  <c r="K51" i="4"/>
  <c r="C51" i="11"/>
  <c r="K47" i="4"/>
  <c r="C47" i="11"/>
  <c r="K43" i="4"/>
  <c r="C43" i="11"/>
  <c r="K39" i="4"/>
  <c r="C39" i="11"/>
  <c r="K35" i="4"/>
  <c r="C35" i="11"/>
  <c r="K31" i="4"/>
  <c r="C31" i="11"/>
  <c r="K27" i="4"/>
  <c r="C27" i="11"/>
  <c r="K23" i="4"/>
  <c r="C23" i="11"/>
  <c r="A44" i="9"/>
  <c r="A40" i="9"/>
  <c r="A37" i="4"/>
  <c r="B37" i="9" s="1"/>
  <c r="AJ3" i="6" s="1"/>
  <c r="B37" i="11"/>
  <c r="A50" i="4"/>
  <c r="B50" i="11"/>
  <c r="A48" i="4"/>
  <c r="B48" i="11"/>
  <c r="A46" i="4"/>
  <c r="B46" i="11"/>
  <c r="A44" i="4"/>
  <c r="B44" i="9" s="1"/>
  <c r="B44" i="11"/>
  <c r="A42" i="4"/>
  <c r="B42" i="9" s="1"/>
  <c r="B42" i="11"/>
  <c r="A40" i="4"/>
  <c r="B40" i="9" s="1"/>
  <c r="B40" i="11"/>
  <c r="A38" i="4"/>
  <c r="B38" i="9" s="1"/>
  <c r="B38" i="11"/>
  <c r="C50" i="11"/>
  <c r="K50" i="4"/>
  <c r="C46" i="11"/>
  <c r="K46" i="4"/>
  <c r="C42" i="11"/>
  <c r="K42" i="4"/>
  <c r="C38" i="11"/>
  <c r="K38" i="4"/>
  <c r="C34" i="11"/>
  <c r="K34" i="4"/>
  <c r="C30" i="11"/>
  <c r="K30" i="4"/>
  <c r="C26" i="11"/>
  <c r="K26" i="4"/>
  <c r="K22" i="4"/>
  <c r="C22" i="11"/>
  <c r="A43" i="9"/>
  <c r="A39" i="9"/>
  <c r="A53" i="4"/>
  <c r="B53" i="11"/>
  <c r="A47" i="4"/>
  <c r="B47" i="11"/>
  <c r="C53" i="11"/>
  <c r="K53" i="4"/>
  <c r="C49" i="11"/>
  <c r="K49" i="4"/>
  <c r="C45" i="11"/>
  <c r="K45" i="4"/>
  <c r="C41" i="11"/>
  <c r="K41" i="4"/>
  <c r="K37" i="4"/>
  <c r="C37" i="11"/>
  <c r="C33" i="11"/>
  <c r="K33" i="4"/>
  <c r="K29" i="4"/>
  <c r="C29" i="11"/>
  <c r="C25" i="11"/>
  <c r="K25" i="4"/>
  <c r="K21" i="4"/>
  <c r="C21" i="11"/>
  <c r="A42" i="9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C2" i="11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B30" i="16" l="1"/>
  <c r="B30" i="19"/>
  <c r="B12" i="17"/>
  <c r="B12" i="21"/>
  <c r="G24" i="16"/>
  <c r="G24" i="19"/>
  <c r="G18" i="21"/>
  <c r="G18" i="20"/>
  <c r="G18" i="17"/>
  <c r="G6" i="21"/>
  <c r="G6" i="20"/>
  <c r="G6" i="17"/>
  <c r="G30" i="16"/>
  <c r="G30" i="19"/>
  <c r="G18" i="19"/>
  <c r="G18" i="16"/>
  <c r="B18" i="16"/>
  <c r="B18" i="19"/>
  <c r="B6" i="17"/>
  <c r="B6" i="20"/>
  <c r="B6" i="21"/>
  <c r="G12" i="21"/>
  <c r="G12" i="20"/>
  <c r="G12" i="17"/>
  <c r="B24" i="19"/>
  <c r="B24" i="16"/>
  <c r="B18" i="17"/>
  <c r="B18" i="21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1"/>
  <c r="G14" i="20"/>
  <c r="B15" i="21"/>
  <c r="B15" i="20"/>
  <c r="B8" i="21"/>
  <c r="B8" i="20"/>
  <c r="G9" i="21"/>
  <c r="G9" i="20"/>
  <c r="B2" i="21"/>
  <c r="B2" i="20"/>
  <c r="B14" i="21"/>
  <c r="B14" i="20"/>
  <c r="G8" i="21"/>
  <c r="G8" i="20"/>
  <c r="G3" i="21"/>
  <c r="G3" i="20"/>
  <c r="G15" i="21"/>
  <c r="G15" i="20"/>
  <c r="G2" i="21"/>
  <c r="G2" i="20"/>
  <c r="B3" i="21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1" l="1"/>
  <c r="B9" i="20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<sst xmlns="http://schemas.openxmlformats.org/spreadsheetml/2006/main" count="1283" uniqueCount="712">
  <si>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</si>
  <si>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</si>
  <si>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</si>
  <si>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</si>
  <si>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</si>
  <si>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</si>
  <si>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</si>
  <si>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</si>
  <si>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</si>
  <si>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</si>
  <si>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</si>
  <si>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</si>
  <si>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</si>
  <si>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</si>
  <si>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</si>
  <si>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</si>
  <si>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</si>
  <si>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</si>
  <si>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</si>
  <si>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</si>
  <si>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</si>
  <si>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</si>
  <si>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</si>
  <si>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</si>
  <si>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</si>
  <si>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</si>
  <si>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</si>
  <si>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</si>
  <si>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</si>
  <si>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</si>
  <si>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</si>
  <si>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</si>
  <si>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</si>
  <si>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</si>
  <si>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</si>
  <si>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</si>
  <si>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</si>
  <si>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</si>
  <si>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</si>
  <si>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</si>
  <si>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</si>
  <si>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</si>
  <si>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</si>
  <si>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</si>
  <si>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</si>
  <si>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</si>
  <si>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</si>
  <si>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</si>
  <si>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</si>
  <si>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</si>
  <si>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</si>
  <si>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</si>
  <si>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</si>
  <si>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</si>
  <si>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</si>
  <si>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</si>
  <si>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</si>
  <si>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</si>
  <si>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</si>
  <si>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</si>
  <si>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</si>
  <si>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</si>
  <si>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</si>
  <si>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</si>
  <si>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</si>
  <si>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</si>
  <si>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</si>
  <si>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</si>
  <si>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</si>
  <si>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</si>
  <si>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</si>
  <si>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</si>
  <si>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</si>
  <si>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</si>
  <si>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</si>
  <si>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</si>
  <si>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</si>
  <si>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</si>
  <si>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</si>
  <si>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</si>
  <si>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</si>
  <si>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</si>
  <si>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</si>
  <si>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</si>
  <si>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</si>
  <si>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</si>
  <si>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</si>
  <si>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</si>
  <si>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</si>
  <si>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</si>
  <si>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</si>
  <si>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</si>
  <si>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</si>
  <si>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</si>
  <si>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</si>
  <si>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</si>
  <si>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</si>
  <si>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</si>
  <si>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</si>
  <si>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</si>
  <si>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</si>
  <si>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</si>
  <si>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</si>
  <si>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</si>
  <si>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</si>
  <si>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</si>
  <si>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</si>
  <si>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</si>
  <si>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</si>
  <si>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</si>
  <si>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</si>
  <si>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</si>
  <si>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</si>
  <si>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</si>
  <si>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</si>
  <si>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</si>
  <si>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</si>
  <si>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</si>
  <si>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</si>
  <si>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</si>
  <si>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</si>
  <si>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</si>
  <si>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</si>
  <si>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</si>
  <si>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</si>
  <si>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</si>
  <si>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</si>
  <si>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</si>
  <si>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</si>
  <si>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</si>
  <si>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</si>
  <si>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</si>
  <si>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</si>
  <si>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</si>
  <si>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</si>
  <si>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</si>
  <si>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</si>
  <si>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</si>
  <si>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</si>
  <si>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</si>
  <si>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</si>
  <si>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</si>
  <si>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</si>
  <si>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</si>
  <si>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</si>
  <si>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</si>
  <si>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</si>
  <si>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</si>
  <si>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</si>
  <si>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</si>
  <si>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</si>
  <si>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</si>
  <si>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</si>
  <si>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</si>
  <si>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</si>
  <si>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</si>
  <si>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</si>
  <si>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</si>
  <si>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</si>
  <si>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</si>
  <si>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</si>
  <si>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</si>
  <si>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</si>
  <si>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</si>
  <si>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</si>
  <si>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</si>
  <si>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</si>
  <si>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</si>
  <si>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</si>
  <si>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</si>
  <si>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</si>
  <si>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</si>
  <si>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</si>
  <si>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</si>
  <si>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</si>
  <si>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</si>
  <si>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</si>
  <si>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</si>
  <si>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</si>
  <si>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</si>
  <si>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</si>
  <si>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</si>
  <si>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</si>
  <si>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</si>
  <si>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</si>
  <si>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</si>
  <si>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</si>
  <si>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</si>
  <si>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</si>
  <si>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</si>
  <si>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</si>
  <si>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</si>
  <si>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</si>
  <si>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</si>
  <si>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</si>
  <si>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</si>
  <si>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</si>
  <si>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</si>
  <si>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</si>
  <si>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</si>
  <si>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</si>
  <si>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</si>
  <si>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</si>
  <si>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</si>
  <si>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</si>
  <si>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</si>
  <si>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</si>
  <si>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</si>
  <si>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</si>
  <si>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</si>
  <si>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</si>
  <si>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</si>
  <si>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</si>
  <si>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</si>
  <si>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</si>
  <si>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</si>
  <si>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</si>
  <si>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</si>
  <si>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</si>
  <si>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</si>
  <si>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</si>
  <si>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</si>
  <si>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</si>
  <si>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</si>
  <si>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</si>
  <si>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</si>
  <si>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</si>
  <si>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</si>
  <si>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</si>
  <si>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</si>
  <si>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</si>
  <si>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</si>
  <si>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</si>
  <si>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</si>
  <si>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</si>
  <si>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</si>
  <si>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</si>
  <si>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</si>
  <si>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</si>
  <si>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</si>
  <si>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</si>
  <si>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</si>
  <si>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</si>
  <si>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</si>
  <si>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</si>
  <si>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</si>
  <si>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</si>
  <si>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</si>
  <si>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</si>
  <si>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</si>
  <si>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</si>
  <si>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</si>
  <si>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</si>
  <si>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</si>
  <si>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</si>
  <si>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</si>
  <si>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</si>
  <si>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</si>
  <si>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</si>
  <si>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</si>
  <si>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</si>
  <si>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</si>
  <si>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</si>
  <si>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</si>
  <si>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</si>
  <si>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</si>
  <si>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</si>
  <si>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</si>
  <si>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</si>
  <si>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</si>
  <si>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</si>
  <si>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</si>
  <si>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</si>
  <si>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</si>
  <si>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</si>
  <si>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</si>
  <si>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</si>
  <si>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</si>
  <si>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</si>
  <si>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</si>
  <si>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</si>
  <si>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</si>
  <si>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</si>
  <si>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</si>
  <si>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</si>
  <si>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</si>
  <si>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</si>
  <si>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</si>
  <si>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</si>
  <si>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</si>
  <si>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</si>
  <si>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</si>
  <si>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</si>
  <si>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</si>
  <si>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</si>
  <si>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</si>
  <si>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</si>
  <si>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</si>
  <si>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</si>
  <si>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</si>
  <si>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</si>
  <si>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</si>
  <si>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</si>
  <si>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</si>
  <si>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</si>
  <si>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</si>
  <si>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</si>
  <si>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</si>
  <si>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</si>
  <si>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</si>
  <si>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</si>
  <si>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</si>
  <si>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</si>
  <si>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</si>
  <si>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</si>
  <si>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</si>
  <si>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</si>
  <si>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</si>
  <si>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</si>
  <si>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</si>
  <si>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</si>
  <si>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</si>
  <si>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</si>
  <si>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</si>
  <si>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</si>
  <si>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</si>
  <si>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</si>
  <si>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</si>
  <si>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</si>
  <si>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</si>
  <si>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</si>
  <si>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</si>
  <si>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</si>
  <si>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</si>
  <si>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</si>
  <si>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</si>
  <si>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</si>
  <si>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</si>
  <si>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</si>
  <si>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</si>
  <si>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</si>
  <si>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</si>
  <si>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</si>
  <si>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</si>
  <si>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</si>
  <si>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</si>
  <si>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</si>
  <si>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</si>
  <si>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</si>
  <si>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</si>
  <si>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</si>
  <si>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</si>
  <si>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</si>
  <si>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</si>
  <si>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</si>
  <si>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</si>
  <si>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</si>
  <si>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</si>
  <si>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</si>
  <si>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</si>
  <si>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</si>
  <si>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</si>
  <si>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</si>
  <si>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</si>
  <si>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</si>
  <si>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</si>
  <si>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</si>
  <si>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</si>
  <si>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</si>
  <si>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</si>
  <si>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</si>
  <si>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</si>
  <si>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</si>
  <si>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</si>
  <si>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</si>
  <si>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</si>
  <si>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</si>
  <si>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</si>
  <si>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</si>
  <si>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</si>
  <si>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</si>
  <si>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</si>
  <si>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</si>
  <si>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</si>
  <si>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</si>
  <si>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</si>
  <si>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</si>
  <si>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</si>
  <si>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</si>
  <si>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</si>
  <si>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</si>
  <si>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</si>
  <si>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</si>
  <si>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</si>
  <si>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</si>
  <si>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</si>
  <si>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</si>
  <si>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</si>
  <si>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</si>
  <si>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</si>
  <si>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</si>
  <si>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</si>
  <si>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</si>
  <si>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</si>
  <si>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</si>
  <si>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</si>
  <si>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</si>
  <si>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</si>
  <si>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</si>
  <si>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</si>
  <si>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</si>
  <si>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</si>
  <si>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</si>
  <si>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</si>
  <si>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</si>
  <si>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</si>
  <si>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</si>
  <si>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</si>
  <si>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</si>
  <si>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</si>
  <si>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</si>
  <si>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</si>
  <si>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</si>
  <si>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</si>
  <si>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</si>
  <si>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</si>
  <si>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</si>
  <si>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</si>
  <si>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</si>
  <si>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</si>
  <si>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</si>
  <si>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</si>
  <si>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</si>
  <si>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</si>
  <si>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</si>
  <si>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</si>
  <si>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</si>
  <si>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</si>
  <si>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</si>
  <si>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</si>
  <si>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</si>
  <si>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</si>
  <si>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</si>
  <si>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</si>
  <si>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</si>
  <si>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</si>
  <si>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</si>
  <si>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</si>
  <si>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</si>
  <si>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</si>
  <si>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</si>
  <si>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</si>
  <si>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</si>
  <si>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</si>
  <si>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</si>
  <si>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</si>
  <si>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</si>
  <si>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</si>
  <si>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</si>
  <si>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</si>
  <si>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</si>
  <si>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</si>
  <si>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</si>
  <si>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</si>
  <si>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</si>
  <si>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</si>
  <si>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</si>
  <si>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</si>
  <si>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</si>
  <si>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</si>
  <si>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</si>
  <si>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</si>
  <si>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</si>
  <si>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</si>
  <si>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</si>
  <si>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</si>
  <si>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</si>
  <si>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</si>
  <si>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</si>
  <si>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</si>
  <si>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</si>
  <si>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</si>
  <si>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</si>
  <si>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</si>
  <si>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</si>
  <si>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</si>
  <si>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</si>
  <si>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</si>
  <si>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</si>
  <si>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</si>
  <si>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</si>
  <si>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</si>
  <si>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</si>
  <si>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</si>
  <si>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</si>
  <si>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</si>
  <si>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</si>
  <si>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</si>
  <si>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</si>
  <si>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</si>
  <si>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</si>
  <si>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</si>
  <si>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</si>
  <si>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</si>
  <si>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</si>
  <si>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</si>
  <si>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</si>
  <si>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</si>
  <si>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</si>
  <si>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</si>
  <si>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</si>
  <si>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</si>
  <si>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</si>
  <si>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</si>
  <si>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</si>
  <si>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</si>
  <si>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</si>
  <si>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</si>
  <si>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</si>
  <si>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</si>
  <si>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</si>
  <si>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</si>
  <si>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</si>
  <si>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</si>
  <si>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</si>
  <si>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</si>
  <si>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</si>
  <si>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</si>
  <si>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</si>
  <si>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</si>
  <si>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</si>
  <si>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</si>
  <si>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</si>
  <si>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</si>
  <si>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</si>
  <si>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</si>
  <si>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</si>
  <si>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</si>
  <si>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</si>
  <si>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</si>
  <si>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</si>
  <si>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</si>
  <si>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</si>
  <si>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</si>
  <si>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</si>
  <si>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</si>
  <si>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</si>
  <si>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</si>
  <si>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</si>
  <si>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</si>
  <si>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</si>
  <si>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</si>
  <si>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</si>
  <si>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</si>
  <si>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</si>
  <si>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</si>
  <si>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</si>
  <si>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</si>
  <si>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</si>
  <si>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</si>
  <si>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</si>
  <si>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</si>
  <si>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</si>
  <si>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</si>
  <si>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</si>
  <si>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</si>
  <si>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</si>
  <si>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</si>
  <si>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</si>
  <si>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</si>
  <si>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</si>
  <si>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</si>
  <si>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</si>
  <si>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</si>
  <si>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</si>
  <si>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</si>
  <si>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</si>
  <si>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</si>
  <si>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</si>
  <si>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</si>
  <si>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</si>
  <si>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</si>
  <si>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</si>
  <si>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</si>
  <si>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</si>
  <si>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</si>
  <si>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</si>
  <si>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</si>
  <si>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</si>
  <si>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</si>
  <si>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</si>
  <si>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</si>
  <si>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</si>
  <si>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</si>
  <si>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</si>
  <si>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</si>
  <si>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</si>
  <si>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</si>
  <si>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</si>
  <si>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</si>
  <si>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</si>
  <si>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</si>
  <si>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</si>
  <si>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</si>
  <si>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</si>
  <si>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</si>
  <si>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</si>
  <si>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</si>
  <si>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</si>
  <si>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</si>
  <si>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</si>
  <si>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</si>
  <si>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</si>
  <si>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</si>
  <si>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</si>
  <si>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</si>
  <si>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</si>
  <si>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</si>
  <si>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</si>
  <si>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</si>
  <si>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</si>
  <si>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</si>
  <si>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</si>
  <si>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</si>
  <si>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</si>
  <si>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</si>
  <si>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</si>
  <si>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</si>
  <si>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</si>
  <si>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</si>
  <si>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</si>
  <si>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</si>
  <si>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</si>
  <si>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</si>
  <si>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</si>
  <si>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</si>
  <si>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</si>
  <si>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</si>
  <si>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</si>
  <si>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</si>
  <si>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</si>
  <si>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</si>
  <si>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</si>
  <si>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</si>
  <si>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</si>
  <si>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</si>
  <si>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</si>
  <si>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</si>
  <si>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</si>
  <si>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</si>
  <si>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</si>
  <si>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</si>
  <si>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</si>
  <si>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</si>
  <si>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</si>
  <si>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</si>
  <si>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</si>
  <si>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</si>
  <si>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</si>
  <si>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</si>
  <si>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</si>
  <si>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</si>
  <si>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</si>
  <si>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COCA-COLA</t>
  </si>
  <si>
    <t>jormon@televes.com</t>
  </si>
  <si>
    <t>Montero Gabarro</t>
  </si>
  <si>
    <t>fjmartinez@televes.com</t>
  </si>
  <si>
    <t>FRANCISCO JAVIER</t>
  </si>
  <si>
    <t>MARTÍNEZ LLAMEDO</t>
  </si>
  <si>
    <t>TERNERA ASADA; MENESTRA DE VERDURAS</t>
  </si>
  <si>
    <t>TERNERA ASADA; PATATAS COCIDAS</t>
  </si>
  <si>
    <t>TERNERA ASADA; ARROZ EN BLANCO</t>
  </si>
  <si>
    <t>GALLO A LA PLANCHA; ENSALADA</t>
  </si>
  <si>
    <t>GALLO A LA PLANCHA; PATATAS COCIDAS</t>
  </si>
  <si>
    <t>POLLO PICANTÓN A LA PARRILLA; PATATAS FRITAS</t>
  </si>
  <si>
    <t>MENESTRA DE VERDURAS; YOGURT</t>
  </si>
  <si>
    <t>PATATAS COCIDAS; FRUTA</t>
  </si>
  <si>
    <t>SECRETO DE CERDO; ARROZ EN BLANCO</t>
  </si>
  <si>
    <t>GALLO A LA PLANCHA; MENESTRA DE VERDURAS</t>
  </si>
  <si>
    <t>TERNERA ASADA; PATATAS FRITAS</t>
  </si>
  <si>
    <t>POLLO PICANTÓN A LA PARRILLA; ARROZ EN BLANCO</t>
  </si>
  <si>
    <t>GALLO A LA PLANCHA; ARROZ EN BLANCO</t>
  </si>
  <si>
    <t>POLLO PICANTÓN A LA PARRILLA; MENESTRA DE VERDURAS</t>
  </si>
  <si>
    <t>POLLO PICANTÓN A LA PARRILLA; ENSALADA</t>
  </si>
  <si>
    <t>RAXO AL AJILLO; ARROZ EN BLANCO</t>
  </si>
  <si>
    <t>RAXO AL AJILLO; PATATAS FRITAS</t>
  </si>
  <si>
    <t xml:space="preserve">MACARRONES BOLOÑESA; </t>
  </si>
  <si>
    <t>RAXO AL AJILLO; MENESTRA DE VERDURAS</t>
  </si>
  <si>
    <t>jarregi@televes.com</t>
  </si>
  <si>
    <t>Julen</t>
  </si>
  <si>
    <t>Arregi</t>
  </si>
  <si>
    <t>pbescansa@televes.com</t>
  </si>
  <si>
    <t>Paloma</t>
  </si>
  <si>
    <t>Bescansa Rodriguez</t>
  </si>
  <si>
    <t>YOGURT</t>
  </si>
  <si>
    <t>juan_19_76@hotmail.es</t>
  </si>
  <si>
    <t>manbar@televes.com</t>
  </si>
  <si>
    <t>PATATAS COCIDAS</t>
  </si>
  <si>
    <t>SALMÓN EN SALSA DE SIDRA</t>
  </si>
  <si>
    <t>TIMBAL DE VERDURAS GRATINADAS</t>
  </si>
  <si>
    <t>FILETE DE TERNERA</t>
  </si>
  <si>
    <t>PATATAS FRITAS</t>
  </si>
  <si>
    <t>SELVA NEGRA</t>
  </si>
  <si>
    <t>Cualquier yogur menos natural azucarado, gracias!</t>
  </si>
  <si>
    <t>ENSALADA</t>
  </si>
  <si>
    <t>EXPRESS</t>
  </si>
  <si>
    <t>ZORZA CON PATATAS</t>
  </si>
  <si>
    <t>Comedor i+d. Sin pan</t>
  </si>
  <si>
    <t>MACARRONES BOLOÑESA</t>
  </si>
  <si>
    <t>MENESTRA DE VERDURAS</t>
  </si>
  <si>
    <t>De postre mandarinas por favor.</t>
  </si>
  <si>
    <t>plátano y pera si es posible. Saludos y feliz año!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</si>
</sst>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2" fillId="0" borderId="3" xfId="0" applyFont="1" applyFill="1" applyBorder="1" applyAlignment="1">
      <alignment wrapText="1"/>
    </xf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nuel" refreshedDate="44167.988762384259" createdVersion="6" refreshedVersion="6" minRefreshableVersion="3" recordCount="57" xr:uid="{00000000-000A-0000-FFFF-FFFF00000000}">
  <cacheSource type="worksheet">
    <worksheetSource ref="P1:P1048576" sheet="04-01-21"/>
  </cacheSource>
  <cacheFields count="1">
    <cacheField name="SEGUNDO CON GUARNICION" numFmtId="0">
      <sharedItems containsBlank="1" count="62">
        <s v="TERNERA ASADA; ARROZ EN BLANCO"/>
        <s v="GALLO A LA PLANCHA; ENSALADA"/>
        <s v="TERNERA ASADA; MENESTRA DE VERDURAS"/>
        <s v="GALLO A LA PLANCHA; PATATAS COCIDAS"/>
        <s v="POLLO PICANTÓN A LA PARRILLA; PATATAS FRITAS"/>
        <s v="MENESTRA DE VERDURAS; YOGURT"/>
        <s v="PATATAS COCIDAS; FRUTA"/>
        <s v="SECRETO DE CERDO; ARROZ EN BLANCO"/>
        <s v="GALLO A LA PLANCHA; MENESTRA DE VERDURAS"/>
        <s v="; "/>
        <s v="TERNERA ASADA; PATATAS FRITAS"/>
        <s v="POLLO PICANTÓN A LA PARRILLA; ARROZ EN BLANCO"/>
        <s v="GALLO A LA PLANCHA; ARROZ EN BLANCO"/>
        <s v="TERNERA ASADA; PATATAS COCIDAS"/>
        <s v="POLLO PICANTÓN A LA PARRILLA; MENESTRA DE VERDURAS"/>
        <s v="POLLO PICANTÓN A LA PARRILLA; ENSALADA"/>
        <s v="RAXO AL AJILLO; ARROZ EN BLANCO"/>
        <s v="RAXO AL AJILLO; PATATAS FRITAS"/>
        <s v="MACARRONES BOLOÑESA; "/>
        <s v="RAXO AL AJILLO; MENESTRA DE VERDURAS"/>
        <m/>
        <s v="PAELLA MIXTA; MENESTRA DE VERDURAS" u="1"/>
        <s v="RALLA A LA GALLEGA; PATATAS FRITAS" u="1"/>
        <s v="ENSALADA; FRUTA" u="1"/>
        <s v="PECHUGA DE POLLO PLANCHA; MENESTRA DE VERDURAS" u="1"/>
        <s v="FILETES DE TERNERA A LA PLANCHA; MENESTRA DE VERDURAS" u="1"/>
        <s v="PECHUGA A LA PIMIENTA; ARROZ EN BLANCO" u="1"/>
        <s v="MENESTRA DE VERDURAS; FRUTA" u="1"/>
        <s v="MARMITAKO DE ATÚN; PATATAS COCIDAS" u="1"/>
        <s v="ALITAS DE POLLO AL AJILLO; ARROZ EN BLANCO" u="1"/>
        <s v="CODILLO DE CERDO ESTOFADO; MENESTRA DE VERDURAS" u="1"/>
        <s v="PECHUGA A LA PIMIENTA; PATATAS COCIDAS" u="1"/>
        <s v="COLA DE.RAPE A LA GALLEGA; MENESTRA DE VERDURAS" u="1"/>
        <s v="PAELLA MIXTA; PATATAS COCIDAS" u="1"/>
        <s v="PATATAS FRITAS; TARTA DE QUESO" u="1"/>
        <s v="RODABALLO A LA PLANCHA; ENSALADA" u="1"/>
        <s v="FILETE DE TERNERA; MENESTRA DE VERDURAS" u="1"/>
        <s v="FILETE DE TERNERA; ARROZ EN BLANCO" u="1"/>
        <s v="PECHUGA A LA PIMIENTA; MENESTRA DE VERDURAS" u="1"/>
        <e v="#REF!" u="1"/>
        <s v="JAMÓN ASADO; PATATAS FRITAS" u="1"/>
        <s v="PAELLA MIXTA; " u="1"/>
        <s v="RODABALLO A LA PLANCHA; PATATAS COCIDAS" u="1"/>
        <s v="COLA DE.RAPE A LA GALLEGA; PATATAS COCIDAS" u="1"/>
        <s v="BACALAO A LA PLANCHA CON PATATA PANADERA; " u="1"/>
        <s v="CODILLO DE CERDO ESTOFADO; ARROZ EN BLANCO" u="1"/>
        <s v="CHULETAS DE PAVO; ARROZ EN BLANCO" u="1"/>
        <s v="PECHUGA A LA PIMIENTA; PATATAS FRITAS" u="1"/>
        <s v="POLLO EN SU JUGO AL HORNO; MENESTRA DE VERDURAS" u="1"/>
        <s v="; FRUTA" u="1"/>
        <s v="POLLO EN SU JUGO AL HORNO; PATATAS FRITAS" u="1"/>
        <s v="RALLA A LA GALLEGA; ARROZ EN BLANCO" u="1"/>
        <s v="JAMÓN ASADO; ARROZ EN BLANCO" u="1"/>
        <s v="CORDON BLUE DE CERDO; PATATAS FRITAS" u="1"/>
        <s v="PECHUGA DE POLLO PLANCHA; ARROZ EN BLANCO" u="1"/>
        <s v="PATATAS FRITAS; FRUTA" u="1"/>
        <s v="PAELLA MIXTA; PATATAS FRITAS" u="1"/>
        <s v="FILETES DE TERNERA A LA PLANCHA; ARROZ EN BLANCO" u="1"/>
        <s v="JAMÓN ASADO; MENESTRA DE VERDURAS" u="1"/>
        <s v="RALLA A LA GALLEGA; MENESTRA DE VERDURAS" u="1"/>
        <s v="RALLA A LA GALLEGA; PATATAS COCIDAS" u="1"/>
        <s v="POLLO EN SU JUGO AL HORNO; ARROZ EN BLANC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0"/>
  </r>
  <r>
    <x v="1"/>
  </r>
  <r>
    <x v="2"/>
  </r>
  <r>
    <x v="3"/>
  </r>
  <r>
    <x v="1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4"/>
  </r>
  <r>
    <x v="13"/>
  </r>
  <r>
    <x v="14"/>
  </r>
  <r>
    <x v="15"/>
  </r>
  <r>
    <x v="13"/>
  </r>
  <r>
    <x v="16"/>
  </r>
  <r>
    <x v="17"/>
  </r>
  <r>
    <x v="18"/>
  </r>
  <r>
    <x v="1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20"/>
  </r>
  <r>
    <x v="20"/>
  </r>
  <r>
    <x v="20"/>
  </r>
  <r>
    <x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23" firstHeaderRow="1" firstDataRow="1" firstDataCol="1"/>
  <pivotFields count="1">
    <pivotField axis="axisRow" dataField="1" showAll="0">
      <items count="63">
        <item x="9"/>
        <item m="1" x="57"/>
        <item m="1" x="25"/>
        <item m="1" x="21"/>
        <item m="1" x="33"/>
        <item m="1" x="56"/>
        <item m="1" x="38"/>
        <item m="1" x="31"/>
        <item m="1" x="47"/>
        <item m="1" x="51"/>
        <item m="1" x="59"/>
        <item m="1" x="60"/>
        <item x="20"/>
        <item m="1" x="41"/>
        <item m="1" x="22"/>
        <item m="1" x="26"/>
        <item m="1" x="28"/>
        <item m="1" x="50"/>
        <item m="1" x="48"/>
        <item m="1" x="61"/>
        <item m="1" x="44"/>
        <item m="1" x="36"/>
        <item m="1" x="49"/>
        <item m="1" x="55"/>
        <item m="1" x="39"/>
        <item m="1" x="40"/>
        <item m="1" x="46"/>
        <item m="1" x="43"/>
        <item m="1" x="32"/>
        <item m="1" x="58"/>
        <item m="1" x="27"/>
        <item m="1" x="34"/>
        <item m="1" x="52"/>
        <item m="1" x="24"/>
        <item m="1" x="54"/>
        <item x="2"/>
        <item x="13"/>
        <item m="1" x="42"/>
        <item m="1" x="37"/>
        <item m="1" x="29"/>
        <item m="1" x="30"/>
        <item m="1" x="23"/>
        <item m="1" x="45"/>
        <item m="1" x="35"/>
        <item m="1" x="53"/>
        <item x="0"/>
        <item x="1"/>
        <item x="3"/>
        <item x="4"/>
        <item x="5"/>
        <item x="6"/>
        <item x="7"/>
        <item x="8"/>
        <item x="10"/>
        <item x="11"/>
        <item x="12"/>
        <item x="14"/>
        <item x="15"/>
        <item x="16"/>
        <item x="17"/>
        <item x="18"/>
        <item x="19"/>
        <item t="default"/>
      </items>
    </pivotField>
  </pivotFields>
  <rowFields count="1">
    <field x="0"/>
  </rowFields>
  <rowItems count="22">
    <i>
      <x/>
    </i>
    <i>
      <x v="12"/>
    </i>
    <i>
      <x v="35"/>
    </i>
    <i>
      <x v="36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3" Type="http://schemas.openxmlformats.org/officeDocument/2006/relationships/hyperlink" Target="mailto:mvilar@televes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2" Type="http://schemas.openxmlformats.org/officeDocument/2006/relationships/hyperlink" Target="mailto:jalvarez@televe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0" Type="http://schemas.openxmlformats.org/officeDocument/2006/relationships/hyperlink" Target="mailto:prial95@arantia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1"/>
  <sheetViews>
    <sheetView topLeftCell="A114" workbookViewId="0">
      <selection activeCell="D132" sqref="D1:D1048576"/>
    </sheetView>
  </sheetViews>
  <sheetFormatPr baseColWidth="10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4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3" t="s">
        <v>55</v>
      </c>
      <c r="B20" s="24">
        <v>19</v>
      </c>
      <c r="C20" s="25" t="s">
        <v>53</v>
      </c>
      <c r="D20" s="25" t="s">
        <v>54</v>
      </c>
      <c r="E20" s="25" t="s">
        <v>56</v>
      </c>
      <c r="F20" s="25"/>
      <c r="G20" s="25"/>
      <c r="H20" s="25"/>
      <c r="I20" s="26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4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4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1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4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263</v>
      </c>
      <c r="B93" s="4">
        <v>92</v>
      </c>
      <c r="C93" s="3" t="s">
        <v>261</v>
      </c>
      <c r="D93" s="3" t="s">
        <v>262</v>
      </c>
      <c r="E93" s="27" t="s">
        <v>3</v>
      </c>
      <c r="F93" s="12">
        <v>645991795</v>
      </c>
      <c r="G93" s="21"/>
      <c r="H93" s="3" t="s">
        <v>280</v>
      </c>
      <c r="I93"/>
    </row>
    <row r="94" spans="1:9" ht="15.75" thickBot="1" x14ac:dyDescent="0.3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 x14ac:dyDescent="0.3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30"/>
      <c r="H97" s="3" t="s">
        <v>285</v>
      </c>
    </row>
    <row r="98" spans="1:9" ht="15.75" thickBot="1" x14ac:dyDescent="0.3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 x14ac:dyDescent="0.3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9" t="s">
        <v>324</v>
      </c>
      <c r="I106" s="30"/>
    </row>
    <row r="107" spans="1:9" ht="15.75" thickBot="1" x14ac:dyDescent="0.3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 x14ac:dyDescent="0.3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 x14ac:dyDescent="0.3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 x14ac:dyDescent="0.3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 x14ac:dyDescent="0.3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 x14ac:dyDescent="0.3">
      <c r="A121" s="34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 x14ac:dyDescent="0.3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 x14ac:dyDescent="0.3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 x14ac:dyDescent="0.3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 x14ac:dyDescent="0.3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 x14ac:dyDescent="0.3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 x14ac:dyDescent="0.3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 x14ac:dyDescent="0.3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 x14ac:dyDescent="0.3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 x14ac:dyDescent="0.3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 x14ac:dyDescent="0.3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50" t="s">
        <v>565</v>
      </c>
    </row>
    <row r="182" spans="1:9" ht="15.75" thickBot="1" x14ac:dyDescent="0.3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 x14ac:dyDescent="0.3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 x14ac:dyDescent="0.3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 x14ac:dyDescent="0.3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 x14ac:dyDescent="0.3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 x14ac:dyDescent="0.3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 x14ac:dyDescent="0.3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 x14ac:dyDescent="0.3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6" t="s">
        <v>560</v>
      </c>
      <c r="B215">
        <v>214</v>
      </c>
      <c r="C215" s="36" t="s">
        <v>100</v>
      </c>
      <c r="D215" s="36" t="s">
        <v>151</v>
      </c>
      <c r="E215" s="36" t="s">
        <v>56</v>
      </c>
      <c r="F215" s="37">
        <v>660667498</v>
      </c>
      <c r="G215" s="13"/>
      <c r="H215" s="13"/>
    </row>
    <row r="216" spans="1:8" ht="15.75" thickBot="1" x14ac:dyDescent="0.3">
      <c r="A216" s="36" t="s">
        <v>561</v>
      </c>
      <c r="B216" s="13">
        <v>215</v>
      </c>
      <c r="C216" s="36" t="s">
        <v>261</v>
      </c>
      <c r="D216" s="36" t="s">
        <v>262</v>
      </c>
      <c r="E216" s="36" t="s">
        <v>3</v>
      </c>
      <c r="F216" s="37">
        <v>645991795</v>
      </c>
      <c r="G216" s="13"/>
      <c r="H216" s="13"/>
    </row>
    <row r="217" spans="1:8" ht="15.75" thickBot="1" x14ac:dyDescent="0.3">
      <c r="A217" s="36" t="s">
        <v>562</v>
      </c>
      <c r="B217">
        <v>216</v>
      </c>
      <c r="C217" s="36" t="s">
        <v>66</v>
      </c>
      <c r="D217" s="36" t="s">
        <v>67</v>
      </c>
      <c r="E217" s="36" t="s">
        <v>3</v>
      </c>
      <c r="F217" s="36"/>
      <c r="G217" s="13"/>
      <c r="H217" s="13"/>
    </row>
    <row r="218" spans="1:8" ht="15.75" thickBot="1" x14ac:dyDescent="0.3">
      <c r="A218" s="38" t="s">
        <v>563</v>
      </c>
      <c r="B218">
        <v>217</v>
      </c>
      <c r="C218" s="36" t="s">
        <v>44</v>
      </c>
      <c r="D218" s="36" t="s">
        <v>87</v>
      </c>
      <c r="E218" s="36" t="s">
        <v>28</v>
      </c>
      <c r="F218" s="37">
        <v>659783879</v>
      </c>
    </row>
    <row r="219" spans="1:8" ht="15.75" thickBot="1" x14ac:dyDescent="0.3">
      <c r="A219" s="38" t="s">
        <v>564</v>
      </c>
      <c r="B219">
        <v>218</v>
      </c>
      <c r="C219" s="36" t="s">
        <v>16</v>
      </c>
      <c r="D219" s="36" t="s">
        <v>17</v>
      </c>
      <c r="E219" s="36" t="s">
        <v>3</v>
      </c>
      <c r="F219" s="37">
        <v>616662649</v>
      </c>
    </row>
    <row r="220" spans="1:8" ht="15.75" thickBot="1" x14ac:dyDescent="0.3">
      <c r="A220" s="51" t="s">
        <v>568</v>
      </c>
      <c r="B220">
        <v>219</v>
      </c>
      <c r="C220" s="40" t="s">
        <v>57</v>
      </c>
      <c r="D220" s="40" t="s">
        <v>58</v>
      </c>
      <c r="E220" s="50" t="s">
        <v>56</v>
      </c>
      <c r="F220" s="13"/>
      <c r="G220" s="13"/>
      <c r="H220" s="13"/>
    </row>
    <row r="221" spans="1:8" ht="15.75" thickBot="1" x14ac:dyDescent="0.3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1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9" t="s">
        <v>575</v>
      </c>
      <c r="B224" s="24">
        <v>19</v>
      </c>
      <c r="C224" s="25" t="s">
        <v>53</v>
      </c>
      <c r="D224" s="25" t="s">
        <v>54</v>
      </c>
      <c r="E224" s="25" t="s">
        <v>56</v>
      </c>
      <c r="F224" s="25"/>
      <c r="G224" s="13"/>
      <c r="H224" s="13"/>
    </row>
    <row r="225" spans="1:8" ht="15.75" thickBot="1" x14ac:dyDescent="0.3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9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 x14ac:dyDescent="0.3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 x14ac:dyDescent="0.3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2" t="s">
        <v>580</v>
      </c>
      <c r="B229" s="2">
        <v>222</v>
      </c>
      <c r="C229" s="42" t="s">
        <v>584</v>
      </c>
      <c r="D229" s="42" t="s">
        <v>585</v>
      </c>
      <c r="E229" s="42" t="s">
        <v>56</v>
      </c>
      <c r="F229" s="43">
        <v>657091411</v>
      </c>
    </row>
    <row r="230" spans="1:8" ht="15.75" thickBot="1" x14ac:dyDescent="0.3">
      <c r="A230" s="42" t="s">
        <v>577</v>
      </c>
      <c r="B230" s="2">
        <v>223</v>
      </c>
      <c r="C230" s="42" t="s">
        <v>403</v>
      </c>
      <c r="D230" s="42" t="s">
        <v>586</v>
      </c>
      <c r="E230" s="42" t="s">
        <v>56</v>
      </c>
      <c r="F230" s="43">
        <v>696877646</v>
      </c>
    </row>
    <row r="231" spans="1:8" ht="15.75" thickBot="1" x14ac:dyDescent="0.3">
      <c r="A231" s="42" t="s">
        <v>578</v>
      </c>
      <c r="B231" s="2">
        <v>224</v>
      </c>
      <c r="C231" s="42" t="s">
        <v>587</v>
      </c>
      <c r="D231" s="42" t="s">
        <v>588</v>
      </c>
      <c r="E231" s="42" t="s">
        <v>28</v>
      </c>
      <c r="F231" s="43">
        <v>638201737</v>
      </c>
      <c r="G231" s="13"/>
      <c r="H231" s="13"/>
    </row>
    <row r="232" spans="1:8" ht="15.75" thickBot="1" x14ac:dyDescent="0.3">
      <c r="A232" s="42" t="s">
        <v>581</v>
      </c>
      <c r="B232" s="2">
        <v>225</v>
      </c>
      <c r="C232" s="42" t="s">
        <v>44</v>
      </c>
      <c r="D232" s="42" t="s">
        <v>589</v>
      </c>
      <c r="E232" s="42" t="s">
        <v>28</v>
      </c>
      <c r="F232" s="44">
        <v>646125042</v>
      </c>
    </row>
    <row r="233" spans="1:8" ht="15.75" thickBot="1" x14ac:dyDescent="0.3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1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50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 x14ac:dyDescent="0.3">
      <c r="A237" s="50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4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 x14ac:dyDescent="0.3">
      <c r="A240" s="51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4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50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4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50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30"/>
      <c r="H244" s="3" t="s">
        <v>285</v>
      </c>
    </row>
    <row r="245" spans="1:8" ht="15.75" thickBot="1" x14ac:dyDescent="0.3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ht="15.75" thickBot="1" x14ac:dyDescent="0.3">
      <c r="A246" s="1" t="s">
        <v>607</v>
      </c>
      <c r="B246" s="2">
        <v>229</v>
      </c>
      <c r="C246" s="1" t="s">
        <v>610</v>
      </c>
      <c r="D246" s="1" t="s">
        <v>611</v>
      </c>
      <c r="E246" s="1" t="s">
        <v>3</v>
      </c>
      <c r="F246" s="2">
        <v>679150587</v>
      </c>
      <c r="G246" s="13"/>
      <c r="H246" s="13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4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 x14ac:dyDescent="0.3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 x14ac:dyDescent="0.3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1" t="s">
        <v>621</v>
      </c>
      <c r="C252" s="13" t="s">
        <v>622</v>
      </c>
      <c r="D252" s="13" t="s">
        <v>623</v>
      </c>
      <c r="E252" s="1" t="s">
        <v>28</v>
      </c>
      <c r="F252" s="52">
        <v>629908936</v>
      </c>
      <c r="G252" s="13"/>
      <c r="H252" s="13"/>
    </row>
    <row r="253" spans="1:8" ht="15.75" thickBot="1" x14ac:dyDescent="0.3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50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626</v>
      </c>
      <c r="B255" s="2">
        <v>224</v>
      </c>
      <c r="C255" s="42" t="s">
        <v>587</v>
      </c>
      <c r="D255" s="42" t="s">
        <v>588</v>
      </c>
      <c r="E255" s="42" t="s">
        <v>28</v>
      </c>
      <c r="F255" s="43">
        <v>638201737</v>
      </c>
      <c r="G255" s="13"/>
      <c r="H255" s="13"/>
    </row>
    <row r="256" spans="1:8" ht="15.75" thickBot="1" x14ac:dyDescent="0.3">
      <c r="A256" s="53" t="s">
        <v>627</v>
      </c>
      <c r="C256" s="41" t="s">
        <v>0</v>
      </c>
      <c r="D256" s="41" t="s">
        <v>416</v>
      </c>
      <c r="E256" s="41" t="s">
        <v>56</v>
      </c>
      <c r="F256" s="41"/>
    </row>
    <row r="257" spans="1:8" ht="15.75" thickBot="1" x14ac:dyDescent="0.3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 x14ac:dyDescent="0.3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 x14ac:dyDescent="0.3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 x14ac:dyDescent="0.3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 x14ac:dyDescent="0.3">
      <c r="A261" s="35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30"/>
      <c r="H261" s="3" t="s">
        <v>285</v>
      </c>
    </row>
    <row r="262" spans="1:8" ht="15.75" thickBot="1" x14ac:dyDescent="0.3">
      <c r="A262" s="35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ht="15.75" thickBot="1" x14ac:dyDescent="0.3">
      <c r="A263" s="1" t="s">
        <v>607</v>
      </c>
      <c r="C263" s="1" t="s">
        <v>610</v>
      </c>
      <c r="D263" s="1" t="s">
        <v>611</v>
      </c>
      <c r="E263" s="1" t="s">
        <v>3</v>
      </c>
      <c r="F263" s="2">
        <v>679150587</v>
      </c>
    </row>
    <row r="264" spans="1:8" ht="15.75" thickBot="1" x14ac:dyDescent="0.3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 x14ac:dyDescent="0.3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 x14ac:dyDescent="0.3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 x14ac:dyDescent="0.3">
      <c r="A267" s="35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5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 x14ac:dyDescent="0.3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5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 x14ac:dyDescent="0.3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5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5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 x14ac:dyDescent="0.3">
      <c r="A275" s="35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 x14ac:dyDescent="0.3">
      <c r="A276" s="35" t="s">
        <v>664</v>
      </c>
      <c r="C276" s="1" t="s">
        <v>19</v>
      </c>
      <c r="D276" s="1" t="s">
        <v>665</v>
      </c>
      <c r="E276" s="35" t="s">
        <v>3</v>
      </c>
    </row>
    <row r="277" spans="1:8" ht="27" thickBot="1" x14ac:dyDescent="0.3">
      <c r="A277" s="35" t="s">
        <v>666</v>
      </c>
      <c r="C277" s="1" t="s">
        <v>667</v>
      </c>
      <c r="D277" s="1" t="s">
        <v>668</v>
      </c>
      <c r="E277" s="1" t="s">
        <v>28</v>
      </c>
      <c r="F277" s="2">
        <v>620787237</v>
      </c>
    </row>
    <row r="278" spans="1:8" ht="15.75" thickBot="1" x14ac:dyDescent="0.3">
      <c r="A278" s="35" t="s">
        <v>688</v>
      </c>
      <c r="C278" s="1" t="s">
        <v>689</v>
      </c>
      <c r="D278" s="1" t="s">
        <v>690</v>
      </c>
      <c r="E278" s="35" t="s">
        <v>3</v>
      </c>
    </row>
    <row r="279" spans="1:8" ht="15.75" thickBot="1" x14ac:dyDescent="0.3">
      <c r="A279" s="35" t="s">
        <v>691</v>
      </c>
      <c r="C279" s="1" t="s">
        <v>692</v>
      </c>
      <c r="D279" s="1" t="s">
        <v>693</v>
      </c>
      <c r="E279" s="1" t="s">
        <v>28</v>
      </c>
      <c r="F279" s="2">
        <v>678364729</v>
      </c>
    </row>
    <row r="280" spans="1:8" ht="15.75" thickBot="1" x14ac:dyDescent="0.3">
      <c r="A280" s="35" t="s">
        <v>696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 x14ac:dyDescent="0.3">
      <c r="A281" s="1" t="s">
        <v>695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</hyperlinks>
  <pageMargins left="0.7" right="0.7" top="0.75" bottom="0.75" header="0.3" footer="0.3"/>
  <pageSetup paperSize="9" orientation="portrait" r:id="rId1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dimension ref="B1:Y31"/>
  <sheetViews>
    <sheetView topLeftCell="A10" zoomScale="60" zoomScaleNormal="60" workbookViewId="0">
      <selection activeCell="G1" sqref="G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0.099999999999994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0.099999999999994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5" spans="2:7" ht="80.099999999999994" customHeight="1" x14ac:dyDescent="0.25"/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1" t="str">
        <f>ETIQUETA3!A2</f>
        <v>53    comedor Rocha</v>
      </c>
      <c r="G2" s="31" t="str">
        <f>ETIQUETA3!B2</f>
        <v>0    comedor I+D+i</v>
      </c>
    </row>
    <row r="3" spans="2:20" x14ac:dyDescent="0.25">
      <c r="B3" s="31" t="str">
        <f>ETIQUETA3!A3</f>
        <v>Gabriel Viqueira Miranda</v>
      </c>
      <c r="G3" s="31" t="str">
        <f>ETIQUETA3!B3</f>
        <v>Jorge Montero Gabarro</v>
      </c>
    </row>
    <row r="6" spans="2:20" ht="60" customHeight="1" x14ac:dyDescent="0.8">
      <c r="B6" s="32" t="str">
        <f>ETIQUETA3!A4</f>
        <v>R</v>
      </c>
      <c r="G6" s="32" t="str">
        <f>ETIQUETA3!B4</f>
        <v>I</v>
      </c>
    </row>
    <row r="7" spans="2:20" ht="84.95" customHeight="1" x14ac:dyDescent="0.25"/>
    <row r="8" spans="2:20" x14ac:dyDescent="0.25">
      <c r="B8" s="31" t="str">
        <f>ETIQUETA3!C2</f>
        <v>0    comedor Comercial</v>
      </c>
      <c r="G8" s="31" t="str">
        <f>ETIQUETA3!D2</f>
        <v>229    comedor I+D+i</v>
      </c>
    </row>
    <row r="9" spans="2:20" x14ac:dyDescent="0.25">
      <c r="B9" s="31" t="str">
        <f>ETIQUETA3!C3</f>
        <v>HELENA RAMA ALVARELLOS</v>
      </c>
      <c r="G9" s="31" t="str">
        <f>ETIQUETA3!D3</f>
        <v>IVAN BOTANA GARCIA</v>
      </c>
    </row>
    <row r="10" spans="2:20" x14ac:dyDescent="0.25">
      <c r="M10" s="31"/>
      <c r="N10" s="31"/>
      <c r="O10" s="31"/>
      <c r="P10" s="31"/>
      <c r="Q10" s="31"/>
      <c r="R10" s="31"/>
      <c r="S10" s="31"/>
      <c r="T10" s="31"/>
    </row>
    <row r="12" spans="2:20" ht="60" customHeight="1" x14ac:dyDescent="0.8">
      <c r="B12" s="32" t="str">
        <f>ETIQUETA3!C4</f>
        <v>C</v>
      </c>
      <c r="G12" s="32" t="str">
        <f>ETIQUETA3!D4</f>
        <v>I</v>
      </c>
    </row>
    <row r="13" spans="2:20" ht="84.95" customHeight="1" x14ac:dyDescent="0.25"/>
    <row r="14" spans="2:20" x14ac:dyDescent="0.25">
      <c r="B14" s="31" t="str">
        <f>ETIQUETA3!E2</f>
        <v>198    comedor I+D+i</v>
      </c>
      <c r="G14" s="31" t="str">
        <f>ETIQUETA3!F2</f>
        <v>0    comedor Comercial</v>
      </c>
    </row>
    <row r="15" spans="2:20" x14ac:dyDescent="0.25">
      <c r="B15" s="31" t="str">
        <f>ETIQUETA3!E3</f>
        <v>Jesus Lopez Perez</v>
      </c>
      <c r="G15" s="31" t="str">
        <f>ETIQUETA3!F3</f>
        <v>Brais Chas Gestal</v>
      </c>
    </row>
    <row r="18" spans="2:14" ht="60" customHeight="1" x14ac:dyDescent="0.8">
      <c r="B18" s="32" t="str">
        <f>ETIQUETA3!E4</f>
        <v>I</v>
      </c>
      <c r="G18" s="32" t="str">
        <f>ETIQUETA3!F4</f>
        <v>C</v>
      </c>
    </row>
    <row r="19" spans="2:14" ht="84.95" customHeight="1" x14ac:dyDescent="0.25"/>
    <row r="20" spans="2:14" x14ac:dyDescent="0.25">
      <c r="B20" s="31" t="str">
        <f>ETIQUETA3!G2</f>
        <v>100    comedor I+D+i</v>
      </c>
      <c r="G20" s="31" t="str">
        <f>ETIQUETA3!H2</f>
        <v>29    comedor Rocha</v>
      </c>
    </row>
    <row r="21" spans="2:14" x14ac:dyDescent="0.25">
      <c r="B21" s="31" t="str">
        <f>ETIQUETA3!G3</f>
        <v>Emmanuel Ponte Varela</v>
      </c>
      <c r="G21" s="31" t="str">
        <f>ETIQUETA3!H3</f>
        <v>Santiago Antón Area</v>
      </c>
    </row>
    <row r="24" spans="2:14" ht="60" customHeight="1" x14ac:dyDescent="0.8">
      <c r="B24" s="32" t="str">
        <f>ETIQUETA3!G4</f>
        <v>I</v>
      </c>
      <c r="G24" s="32" t="str">
        <f>ETIQUETA3!H4</f>
        <v>R</v>
      </c>
    </row>
    <row r="25" spans="2:14" ht="84.95" customHeight="1" x14ac:dyDescent="0.25"/>
    <row r="26" spans="2:14" x14ac:dyDescent="0.25">
      <c r="B26" s="31" t="str">
        <f>ETIQUETA3!I2</f>
        <v>148    comedor Comercial</v>
      </c>
      <c r="G26" s="31" t="str">
        <f>ETIQUETA3!J2</f>
        <v>237    comedor Comercial</v>
      </c>
      <c r="M26" s="31"/>
      <c r="N26" s="31"/>
    </row>
    <row r="27" spans="2:14" x14ac:dyDescent="0.25">
      <c r="B27" s="31" t="str">
        <f>ETIQUETA3!I3</f>
        <v>Alberto Lopez Penide</v>
      </c>
      <c r="G27" s="31" t="str">
        <f>ETIQUETA3!J3</f>
        <v>Pablo Arufe Lires</v>
      </c>
      <c r="M27" s="31"/>
      <c r="N27" s="31"/>
    </row>
    <row r="28" spans="2:14" x14ac:dyDescent="0.25">
      <c r="M28" s="31"/>
      <c r="N28" s="31"/>
    </row>
    <row r="30" spans="2:14" ht="60" customHeight="1" x14ac:dyDescent="0.8">
      <c r="B30" s="32" t="str">
        <f>ETIQUETA3!I4</f>
        <v>C</v>
      </c>
      <c r="G30" s="32" t="str">
        <f>ETIQUETA3!J4</f>
        <v>C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1" t="str">
        <f>ETIQUETA3!K2</f>
        <v>0    comedor Comercial</v>
      </c>
      <c r="G2" s="31" t="str">
        <f>ETIQUETA3!L2</f>
        <v>17    comedor Comercial</v>
      </c>
    </row>
    <row r="3" spans="2:7" x14ac:dyDescent="0.25">
      <c r="B3" s="31" t="str">
        <f>ETIQUETA3!K3</f>
        <v>DARÍO XOÁN PÉREZ CUENCA</v>
      </c>
      <c r="G3" s="31" t="str">
        <f>ETIQUETA3!L3</f>
        <v>Manuel Regueiro Seoane</v>
      </c>
    </row>
    <row r="6" spans="2:7" ht="60" customHeight="1" x14ac:dyDescent="0.8">
      <c r="B6" s="32" t="str">
        <f>ETIQUETA3!K4</f>
        <v>C</v>
      </c>
      <c r="G6" s="32" t="str">
        <f>ETIQUETA3!L4</f>
        <v>C</v>
      </c>
    </row>
    <row r="7" spans="2:7" ht="84.95" customHeight="1" x14ac:dyDescent="0.25"/>
    <row r="8" spans="2:7" x14ac:dyDescent="0.25">
      <c r="B8" s="31" t="str">
        <f>ETIQUETA3!M2</f>
        <v>50    comedor Comercial</v>
      </c>
      <c r="G8" s="31" t="e">
        <f>ETIQUETA3!N2</f>
        <v>#N/A</v>
      </c>
    </row>
    <row r="9" spans="2:7" x14ac:dyDescent="0.25">
      <c r="B9" s="31" t="str">
        <f>ETIQUETA3!M3</f>
        <v>Miguel González Alonso</v>
      </c>
      <c r="G9" s="31" t="e">
        <f>ETIQUETA3!N3</f>
        <v>#N/A</v>
      </c>
    </row>
    <row r="12" spans="2:7" ht="60" customHeight="1" x14ac:dyDescent="0.8">
      <c r="B12" s="32" t="str">
        <f>ETIQUETA3!M4</f>
        <v>C</v>
      </c>
      <c r="G12" s="32" t="e">
        <f>ETIQUETA3!N4</f>
        <v>#N/A</v>
      </c>
    </row>
    <row r="13" spans="2:7" ht="84.95" customHeight="1" x14ac:dyDescent="0.25"/>
    <row r="14" spans="2:7" x14ac:dyDescent="0.25">
      <c r="B14" s="31" t="e">
        <f>ETIQUETA3!O2</f>
        <v>#N/A</v>
      </c>
      <c r="G14" s="31" t="e">
        <f>ETIQUETA3!P2</f>
        <v>#N/A</v>
      </c>
    </row>
    <row r="15" spans="2:7" x14ac:dyDescent="0.25">
      <c r="B15" s="31" t="e">
        <f>ETIQUETA3!O3</f>
        <v>#N/A</v>
      </c>
      <c r="G15" s="31" t="e">
        <f>ETIQUETA3!P3</f>
        <v>#N/A</v>
      </c>
    </row>
    <row r="18" spans="2:7" ht="60" customHeight="1" x14ac:dyDescent="0.8">
      <c r="B18" s="32" t="e">
        <f>ETIQUETA3!O4</f>
        <v>#N/A</v>
      </c>
      <c r="G18" s="32" t="e">
        <f>ETIQUETA3!P4</f>
        <v>#N/A</v>
      </c>
    </row>
    <row r="19" spans="2:7" ht="84.95" customHeight="1" x14ac:dyDescent="0.25"/>
    <row r="20" spans="2:7" x14ac:dyDescent="0.25">
      <c r="B20" s="31" t="e">
        <f>ETIQUETA3!Q2</f>
        <v>#N/A</v>
      </c>
      <c r="G20" s="31" t="e">
        <f>ETIQUETA3!R2</f>
        <v>#N/A</v>
      </c>
    </row>
    <row r="21" spans="2:7" x14ac:dyDescent="0.25">
      <c r="B21" s="31" t="e">
        <f>ETIQUETA3!Q3</f>
        <v>#N/A</v>
      </c>
      <c r="G21" s="31" t="e">
        <f>ETIQUETA3!R3</f>
        <v>#N/A</v>
      </c>
    </row>
    <row r="24" spans="2:7" ht="60" customHeight="1" x14ac:dyDescent="0.8">
      <c r="B24" s="32" t="e">
        <f>ETIQUETA3!Q4</f>
        <v>#N/A</v>
      </c>
      <c r="G24" s="32" t="e">
        <f>ETIQUETA3!R4</f>
        <v>#N/A</v>
      </c>
    </row>
    <row r="25" spans="2:7" ht="84.95" customHeight="1" x14ac:dyDescent="0.25"/>
    <row r="26" spans="2:7" x14ac:dyDescent="0.25">
      <c r="B26" s="31" t="e">
        <f>ETIQUETA3!S2</f>
        <v>#N/A</v>
      </c>
      <c r="G26" s="31" t="e">
        <f>ETIQUETA3!T2</f>
        <v>#N/A</v>
      </c>
    </row>
    <row r="27" spans="2:7" x14ac:dyDescent="0.25">
      <c r="B27" s="31" t="e">
        <f>ETIQUETA3!S3</f>
        <v>#N/A</v>
      </c>
      <c r="G27" s="31" t="e">
        <f>ETIQUETA3!T3</f>
        <v>#N/A</v>
      </c>
    </row>
    <row r="30" spans="2:7" ht="60" customHeight="1" x14ac:dyDescent="0.8">
      <c r="B30" s="32" t="e">
        <f>ETIQUETA3!S4</f>
        <v>#N/A</v>
      </c>
      <c r="G30" s="32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 x14ac:dyDescent="0.25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 x14ac:dyDescent="0.25">
      <c r="S4" s="31"/>
    </row>
    <row r="5" spans="2:19" x14ac:dyDescent="0.25">
      <c r="S5" s="31"/>
    </row>
    <row r="6" spans="2:19" ht="60" customHeight="1" x14ac:dyDescent="0.8">
      <c r="B6" s="32" t="e">
        <f>ETIQUETA3!U4</f>
        <v>#N/A</v>
      </c>
      <c r="G6" s="32" t="e">
        <f>ETIQUETA3!V4</f>
        <v>#N/A</v>
      </c>
    </row>
    <row r="7" spans="2:19" ht="84.95" customHeight="1" x14ac:dyDescent="0.25"/>
    <row r="8" spans="2:19" x14ac:dyDescent="0.25">
      <c r="B8" s="31" t="e">
        <f>ETIQUETA3!W2</f>
        <v>#N/A</v>
      </c>
      <c r="G8" s="31" t="e">
        <f>ETIQUETA3!X2</f>
        <v>#N/A</v>
      </c>
    </row>
    <row r="9" spans="2:19" x14ac:dyDescent="0.25">
      <c r="B9" s="31" t="e">
        <f>ETIQUETA3!W3</f>
        <v>#N/A</v>
      </c>
      <c r="G9" s="31" t="e">
        <f>ETIQUETA3!X3</f>
        <v>#N/A</v>
      </c>
      <c r="K9" s="31"/>
    </row>
    <row r="10" spans="2:19" x14ac:dyDescent="0.25">
      <c r="K10" s="31"/>
    </row>
    <row r="12" spans="2:19" ht="60" customHeight="1" x14ac:dyDescent="0.8">
      <c r="B12" s="32" t="e">
        <f>ETIQUETA3!W4</f>
        <v>#N/A</v>
      </c>
      <c r="G12" s="32" t="e">
        <f>ETIQUETA3!X4</f>
        <v>#N/A</v>
      </c>
    </row>
    <row r="13" spans="2:19" ht="84.95" customHeight="1" x14ac:dyDescent="0.35">
      <c r="B13" s="33"/>
      <c r="G13" s="33"/>
    </row>
    <row r="14" spans="2:19" x14ac:dyDescent="0.25">
      <c r="B14" s="31" t="e">
        <f>ETIQUETA3!Y2</f>
        <v>#N/A</v>
      </c>
      <c r="G14" s="31" t="e">
        <f>ETIQUETA3!Z2</f>
        <v>#N/A</v>
      </c>
    </row>
    <row r="15" spans="2:19" x14ac:dyDescent="0.25">
      <c r="B15" s="31" t="e">
        <f>ETIQUETA3!Y3</f>
        <v>#N/A</v>
      </c>
      <c r="G15" s="31" t="e">
        <f>ETIQUETA3!Z3</f>
        <v>#N/A</v>
      </c>
    </row>
    <row r="17" spans="2:17" x14ac:dyDescent="0.25">
      <c r="M17" s="31"/>
      <c r="N17" s="31"/>
      <c r="O17" s="31"/>
      <c r="P17" s="31"/>
      <c r="Q17" s="31"/>
    </row>
    <row r="18" spans="2:17" ht="60" customHeight="1" x14ac:dyDescent="0.8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4.95" customHeight="1" x14ac:dyDescent="0.25"/>
    <row r="20" spans="2:17" x14ac:dyDescent="0.25">
      <c r="B20" s="31" t="e">
        <f>ETIQUETA3!AA2</f>
        <v>#N/A</v>
      </c>
      <c r="G20" s="31" t="e">
        <f>ETIQUETA3!AB2</f>
        <v>#N/A</v>
      </c>
    </row>
    <row r="21" spans="2:17" x14ac:dyDescent="0.25">
      <c r="B21" s="31" t="e">
        <f>ETIQUETA3!AA3</f>
        <v>#N/A</v>
      </c>
      <c r="G21" s="31" t="e">
        <f>ETIQUETA3!AB3</f>
        <v>#N/A</v>
      </c>
    </row>
    <row r="24" spans="2:17" ht="60" customHeight="1" x14ac:dyDescent="0.8">
      <c r="B24" s="32" t="e">
        <f>ETIQUETA3!AA4</f>
        <v>#N/A</v>
      </c>
      <c r="G24" s="32" t="e">
        <f>ETIQUETA3!AB4</f>
        <v>#N/A</v>
      </c>
    </row>
    <row r="25" spans="2:17" ht="84.95" customHeight="1" x14ac:dyDescent="0.25"/>
    <row r="26" spans="2:17" x14ac:dyDescent="0.25">
      <c r="B26" s="31" t="e">
        <f>ETIQUETA3!AC2</f>
        <v>#N/A</v>
      </c>
      <c r="G26" s="31" t="e">
        <f>ETIQUETA3!AD2</f>
        <v>#N/A</v>
      </c>
    </row>
    <row r="27" spans="2:17" x14ac:dyDescent="0.25">
      <c r="B27" s="31" t="e">
        <f>ETIQUETA3!AC3</f>
        <v>#N/A</v>
      </c>
      <c r="G27" s="31" t="e">
        <f>ETIQUETA3!AD3</f>
        <v>#N/A</v>
      </c>
    </row>
    <row r="30" spans="2:17" ht="60" customHeight="1" x14ac:dyDescent="0.8">
      <c r="B30" s="32" t="e">
        <f>ETIQUETA3!AC4</f>
        <v>#N/A</v>
      </c>
      <c r="G30" s="32" t="e">
        <f>ETIQUETA3!Z4</f>
        <v>#N/A</v>
      </c>
      <c r="K30" s="32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4.95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4.95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4.95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dimension ref="B1:Y31"/>
  <sheetViews>
    <sheetView zoomScale="60" zoomScaleNormal="60" workbookViewId="0">
      <selection activeCell="H1" sqref="H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0.099999999999994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0.099999999999994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5" spans="2:7" ht="80.099999999999994" customHeight="1" x14ac:dyDescent="0.25"/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23"/>
  <sheetViews>
    <sheetView workbookViewId="0"/>
  </sheetViews>
  <sheetFormatPr baseColWidth="10" defaultRowHeight="15" x14ac:dyDescent="0.25"/>
  <cols>
    <col min="1" max="1" width="5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326</v>
      </c>
      <c r="B1" t="s">
        <v>325</v>
      </c>
    </row>
    <row r="2" spans="1:2" x14ac:dyDescent="0.25">
      <c r="A2" s="10" t="s">
        <v>570</v>
      </c>
      <c r="B2" s="29">
        <v>29</v>
      </c>
    </row>
    <row r="3" spans="1:2" x14ac:dyDescent="0.25">
      <c r="A3" s="10" t="s">
        <v>569</v>
      </c>
      <c r="B3" s="29"/>
    </row>
    <row r="4" spans="1:2" x14ac:dyDescent="0.25">
      <c r="A4" s="10" t="s">
        <v>669</v>
      </c>
      <c r="B4" s="29">
        <v>1</v>
      </c>
    </row>
    <row r="5" spans="1:2" x14ac:dyDescent="0.25">
      <c r="A5" s="10" t="s">
        <v>670</v>
      </c>
      <c r="B5" s="29">
        <v>2</v>
      </c>
    </row>
    <row r="6" spans="1:2" x14ac:dyDescent="0.25">
      <c r="A6" s="10" t="s">
        <v>671</v>
      </c>
      <c r="B6" s="29">
        <v>2</v>
      </c>
    </row>
    <row r="7" spans="1:2" x14ac:dyDescent="0.25">
      <c r="A7" s="10" t="s">
        <v>672</v>
      </c>
      <c r="B7" s="29">
        <v>2</v>
      </c>
    </row>
    <row r="8" spans="1:2" x14ac:dyDescent="0.25">
      <c r="A8" s="10" t="s">
        <v>673</v>
      </c>
      <c r="B8" s="29">
        <v>2</v>
      </c>
    </row>
    <row r="9" spans="1:2" x14ac:dyDescent="0.25">
      <c r="A9" s="10" t="s">
        <v>674</v>
      </c>
      <c r="B9" s="29">
        <v>2</v>
      </c>
    </row>
    <row r="10" spans="1:2" x14ac:dyDescent="0.25">
      <c r="A10" s="10" t="s">
        <v>675</v>
      </c>
      <c r="B10" s="29">
        <v>1</v>
      </c>
    </row>
    <row r="11" spans="1:2" x14ac:dyDescent="0.25">
      <c r="A11" s="10" t="s">
        <v>676</v>
      </c>
      <c r="B11" s="29">
        <v>1</v>
      </c>
    </row>
    <row r="12" spans="1:2" x14ac:dyDescent="0.25">
      <c r="A12" s="10" t="s">
        <v>677</v>
      </c>
      <c r="B12" s="29">
        <v>1</v>
      </c>
    </row>
    <row r="13" spans="1:2" x14ac:dyDescent="0.25">
      <c r="A13" s="10" t="s">
        <v>678</v>
      </c>
      <c r="B13" s="29">
        <v>1</v>
      </c>
    </row>
    <row r="14" spans="1:2" x14ac:dyDescent="0.25">
      <c r="A14" s="10" t="s">
        <v>679</v>
      </c>
      <c r="B14" s="29">
        <v>1</v>
      </c>
    </row>
    <row r="15" spans="1:2" x14ac:dyDescent="0.25">
      <c r="A15" s="10" t="s">
        <v>680</v>
      </c>
      <c r="B15" s="29">
        <v>1</v>
      </c>
    </row>
    <row r="16" spans="1:2" x14ac:dyDescent="0.25">
      <c r="A16" s="10" t="s">
        <v>681</v>
      </c>
      <c r="B16" s="29">
        <v>1</v>
      </c>
    </row>
    <row r="17" spans="1:2" x14ac:dyDescent="0.25">
      <c r="A17" s="10" t="s">
        <v>682</v>
      </c>
      <c r="B17" s="29">
        <v>1</v>
      </c>
    </row>
    <row r="18" spans="1:2" x14ac:dyDescent="0.25">
      <c r="A18" s="10" t="s">
        <v>683</v>
      </c>
      <c r="B18" s="29">
        <v>1</v>
      </c>
    </row>
    <row r="19" spans="1:2" x14ac:dyDescent="0.25">
      <c r="A19" s="10" t="s">
        <v>684</v>
      </c>
      <c r="B19" s="29">
        <v>1</v>
      </c>
    </row>
    <row r="20" spans="1:2" x14ac:dyDescent="0.25">
      <c r="A20" s="10" t="s">
        <v>685</v>
      </c>
      <c r="B20" s="29">
        <v>1</v>
      </c>
    </row>
    <row r="21" spans="1:2" x14ac:dyDescent="0.25">
      <c r="A21" s="10" t="s">
        <v>686</v>
      </c>
      <c r="B21" s="29">
        <v>1</v>
      </c>
    </row>
    <row r="22" spans="1:2" x14ac:dyDescent="0.25">
      <c r="A22" s="10" t="s">
        <v>687</v>
      </c>
      <c r="B22" s="29">
        <v>1</v>
      </c>
    </row>
    <row r="23" spans="1:2" x14ac:dyDescent="0.25">
      <c r="A23" s="10" t="s">
        <v>255</v>
      </c>
      <c r="B23" s="29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tabSelected="1" zoomScale="80" zoomScaleNormal="80" workbookViewId="0">
      <selection activeCell="B14" sqref="B14:G14"/>
    </sheetView>
  </sheetViews>
  <sheetFormatPr baseColWidth="10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35" bestFit="1" customWidth="1"/>
    <col min="6" max="6" width="26.42578125" customWidth="1"/>
    <col min="7" max="7" width="25.5703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27.140625" bestFit="1" customWidth="1"/>
  </cols>
  <sheetData>
    <row r="1" spans="1:16" ht="15.75" thickBot="1" x14ac:dyDescent="0.3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15.75" thickBot="1" x14ac:dyDescent="0.3">
      <c r="A2">
        <v>1</v>
      </c>
      <c r="B2" s="6" t="s">
        <v>576</v>
      </c>
      <c r="C2" s="1"/>
      <c r="D2" s="1" t="s">
        <v>698</v>
      </c>
      <c r="E2" s="1" t="s">
        <v>697</v>
      </c>
      <c r="F2" s="1" t="s">
        <v>254</v>
      </c>
      <c r="G2" s="1" t="s">
        <v>571</v>
      </c>
      <c r="H2" s="1"/>
      <c r="I2">
        <f>VLOOKUP($B2,CLIENTES!$A$1:$H$300,2,0)</f>
        <v>53</v>
      </c>
      <c r="J2" t="str">
        <f>VLOOKUP($B2,CLIENTES!$A$1:$H$300,3,0)</f>
        <v>Gabriel</v>
      </c>
      <c r="K2" t="str">
        <f>VLOOKUP($B2,CLIENTES!$A$1:$H$300,4,0)</f>
        <v>Viqueira Miranda</v>
      </c>
      <c r="L2" t="str">
        <f>VLOOKUP($B2,CLIENTES!$A$1:$H$300,5,0)</f>
        <v>comedor Rocha</v>
      </c>
      <c r="M2">
        <f>VLOOKUP($B2,CLIENTES!$A$1:$H$300,6,0)</f>
        <v>618109476</v>
      </c>
      <c r="N2">
        <f>VLOOKUP($B2,CLIENTES!$A$1:$H$300,7,0)</f>
        <v>0</v>
      </c>
      <c r="O2">
        <f>VLOOKUP($B2,CLIENTES!$A$1:$H$300,8,0)</f>
        <v>0</v>
      </c>
      <c r="P2" t="str">
        <f t="shared" ref="P2:P9" si="0">CONCATENATE(D2,"; ",E2)</f>
        <v>SALMÓN EN SALSA DE SIDRA; PATATAS COCIDAS</v>
      </c>
    </row>
    <row r="3" spans="1:16" ht="15.75" thickBot="1" x14ac:dyDescent="0.3">
      <c r="A3">
        <v>2</v>
      </c>
      <c r="B3" s="1" t="s">
        <v>664</v>
      </c>
      <c r="C3" s="1" t="s">
        <v>699</v>
      </c>
      <c r="D3" s="1" t="s">
        <v>700</v>
      </c>
      <c r="E3" s="1" t="s">
        <v>701</v>
      </c>
      <c r="F3" s="1" t="s">
        <v>702</v>
      </c>
      <c r="G3" s="1" t="s">
        <v>663</v>
      </c>
      <c r="H3" s="1"/>
      <c r="I3">
        <f>VLOOKUP($B3,CLIENTES!$A$1:$H$300,2,0)</f>
        <v>0</v>
      </c>
      <c r="J3" t="str">
        <f>VLOOKUP($B3,CLIENTES!$A$1:$H$300,3,0)</f>
        <v>Jorge</v>
      </c>
      <c r="K3" t="str">
        <f>VLOOKUP($B3,CLIENTES!$A$1:$H$300,4,0)</f>
        <v>Montero Gabarro</v>
      </c>
      <c r="L3" t="str">
        <f>VLOOKUP($B3,CLIENTES!$A$1:$H$300,5,0)</f>
        <v>comedor I+D+i</v>
      </c>
      <c r="M3">
        <f>VLOOKUP($B3,CLIENTES!$A$1:$H$300,6,0)</f>
        <v>0</v>
      </c>
      <c r="N3">
        <f>VLOOKUP($B3,CLIENTES!$A$1:$H$300,7,0)</f>
        <v>0</v>
      </c>
      <c r="O3">
        <f>VLOOKUP($B3,CLIENTES!$A$1:$H$300,8,0)</f>
        <v>0</v>
      </c>
      <c r="P3" t="str">
        <f t="shared" si="0"/>
        <v>FILETE DE TERNERA; PATATAS FRITAS</v>
      </c>
    </row>
    <row r="4" spans="1:16" ht="15.75" thickBot="1" x14ac:dyDescent="0.3">
      <c r="A4">
        <v>3</v>
      </c>
      <c r="B4" s="1" t="s">
        <v>644</v>
      </c>
      <c r="C4" s="6" t="s">
        <v>699</v>
      </c>
      <c r="D4" s="1"/>
      <c r="E4" s="1"/>
      <c r="F4" s="1" t="s">
        <v>694</v>
      </c>
      <c r="G4" s="1" t="s">
        <v>571</v>
      </c>
      <c r="H4" s="6" t="s">
        <v>703</v>
      </c>
      <c r="I4">
        <f>VLOOKUP($B4,CLIENTES!$A$1:$H$300,2,0)</f>
        <v>0</v>
      </c>
      <c r="J4" t="str">
        <f>VLOOKUP($B4,CLIENTES!$A$1:$H$300,3,0)</f>
        <v>HELENA</v>
      </c>
      <c r="K4" t="str">
        <f>VLOOKUP($B4,CLIENTES!$A$1:$H$300,4,0)</f>
        <v>RAMA ALVARELLOS</v>
      </c>
      <c r="L4" t="str">
        <f>VLOOKUP($B4,CLIENTES!$A$1:$H$300,5,0)</f>
        <v>comedor Comercial</v>
      </c>
      <c r="M4">
        <f>VLOOKUP($B4,CLIENTES!$A$1:$H$300,6,0)</f>
        <v>650189561</v>
      </c>
      <c r="N4">
        <f>VLOOKUP($B4,CLIENTES!$A$1:$H$300,7,0)</f>
        <v>0</v>
      </c>
      <c r="O4">
        <f>VLOOKUP($B4,CLIENTES!$A$1:$H$300,8,0)</f>
        <v>0</v>
      </c>
      <c r="P4" t="str">
        <f t="shared" si="0"/>
        <v xml:space="preserve">; </v>
      </c>
    </row>
    <row r="5" spans="1:16" ht="15.75" thickBot="1" x14ac:dyDescent="0.3">
      <c r="A5">
        <v>4</v>
      </c>
      <c r="B5" s="1" t="s">
        <v>607</v>
      </c>
      <c r="C5" s="1" t="s">
        <v>699</v>
      </c>
      <c r="D5" s="1" t="s">
        <v>698</v>
      </c>
      <c r="E5" s="1" t="s">
        <v>704</v>
      </c>
      <c r="F5" s="1" t="s">
        <v>254</v>
      </c>
      <c r="G5" s="1" t="s">
        <v>571</v>
      </c>
      <c r="H5" s="1"/>
      <c r="I5">
        <f>VLOOKUP($B5,CLIENTES!$A$1:$H$300,2,0)</f>
        <v>229</v>
      </c>
      <c r="J5" t="str">
        <f>VLOOKUP($B5,CLIENTES!$A$1:$H$300,3,0)</f>
        <v>IVAN</v>
      </c>
      <c r="K5" t="str">
        <f>VLOOKUP($B5,CLIENTES!$A$1:$H$300,4,0)</f>
        <v>BOTANA GARCIA</v>
      </c>
      <c r="L5" t="str">
        <f>VLOOKUP($B5,CLIENTES!$A$1:$H$300,5,0)</f>
        <v>comedor I+D+i</v>
      </c>
      <c r="M5">
        <f>VLOOKUP($B5,CLIENTES!$A$1:$H$300,6,0)</f>
        <v>679150587</v>
      </c>
      <c r="N5">
        <f>VLOOKUP($B5,CLIENTES!$A$1:$H$300,7,0)</f>
        <v>0</v>
      </c>
      <c r="O5">
        <f>VLOOKUP($B5,CLIENTES!$A$1:$H$300,8,0)</f>
        <v>0</v>
      </c>
      <c r="P5" t="str">
        <f t="shared" si="0"/>
        <v>SALMÓN EN SALSA DE SIDRA; ENSALADA</v>
      </c>
    </row>
    <row r="6" spans="1:16" s="28" customFormat="1" ht="15.75" thickBot="1" x14ac:dyDescent="0.3">
      <c r="A6" s="28">
        <v>5</v>
      </c>
      <c r="B6" s="1" t="s">
        <v>530</v>
      </c>
      <c r="C6" s="1" t="s">
        <v>705</v>
      </c>
      <c r="D6" s="1" t="s">
        <v>706</v>
      </c>
      <c r="E6" s="1" t="s">
        <v>701</v>
      </c>
      <c r="F6" s="1" t="s">
        <v>694</v>
      </c>
      <c r="G6" s="1" t="s">
        <v>571</v>
      </c>
      <c r="H6" s="1" t="s">
        <v>707</v>
      </c>
      <c r="I6">
        <f>VLOOKUP($B6,CLIENTES!$A$1:$H$300,2,0)</f>
        <v>198</v>
      </c>
      <c r="J6" t="str">
        <f>VLOOKUP($B6,CLIENTES!$A$1:$H$300,3,0)</f>
        <v>Jesus</v>
      </c>
      <c r="K6" t="str">
        <f>VLOOKUP($B6,CLIENTES!$A$1:$H$300,4,0)</f>
        <v>Lopez Perez</v>
      </c>
      <c r="L6" t="str">
        <f>VLOOKUP($B6,CLIENTES!$A$1:$H$300,5,0)</f>
        <v>comedor I+D+i</v>
      </c>
      <c r="M6">
        <f>VLOOKUP($B6,CLIENTES!$A$1:$H$300,6,0)</f>
        <v>678443660</v>
      </c>
      <c r="N6">
        <f>VLOOKUP($B6,CLIENTES!$A$1:$H$300,7,0)</f>
        <v>0</v>
      </c>
      <c r="O6" t="str">
        <f>VLOOKUP($B6,CLIENTES!$A$1:$H$300,8,0)</f>
        <v>gluten</v>
      </c>
      <c r="P6" t="str">
        <f t="shared" si="0"/>
        <v>ZORZA CON PATATAS; PATATAS FRITAS</v>
      </c>
    </row>
    <row r="7" spans="1:16" ht="15.75" thickBot="1" x14ac:dyDescent="0.3">
      <c r="A7">
        <v>6</v>
      </c>
      <c r="B7" s="1" t="s">
        <v>640</v>
      </c>
      <c r="C7" s="1" t="s">
        <v>705</v>
      </c>
      <c r="D7" s="1" t="s">
        <v>708</v>
      </c>
      <c r="E7" s="1" t="s">
        <v>709</v>
      </c>
      <c r="F7" s="1" t="s">
        <v>254</v>
      </c>
      <c r="G7" s="1" t="s">
        <v>571</v>
      </c>
      <c r="H7" s="6" t="s">
        <v>710</v>
      </c>
      <c r="I7">
        <f>VLOOKUP($B7,CLIENTES!$A$1:$H$300,2,0)</f>
        <v>0</v>
      </c>
      <c r="J7" t="str">
        <f>VLOOKUP($B7,CLIENTES!$A$1:$H$300,3,0)</f>
        <v>Brais</v>
      </c>
      <c r="K7" t="str">
        <f>VLOOKUP($B7,CLIENTES!$A$1:$H$300,4,0)</f>
        <v>Chas Gestal</v>
      </c>
      <c r="L7" t="str">
        <f>VLOOKUP($B7,CLIENTES!$A$1:$H$300,5,0)</f>
        <v>comedor Comercial</v>
      </c>
      <c r="M7">
        <f>VLOOKUP($B7,CLIENTES!$A$1:$H$300,6,0)</f>
        <v>618292754</v>
      </c>
      <c r="N7">
        <f>VLOOKUP($B7,CLIENTES!$A$1:$H$300,7,0)</f>
        <v>0</v>
      </c>
      <c r="O7">
        <f>VLOOKUP($B7,CLIENTES!$A$1:$H$300,8,0)</f>
        <v>0</v>
      </c>
      <c r="P7" t="str">
        <f t="shared" si="0"/>
        <v>MACARRONES BOLOÑESA; MENESTRA DE VERDURAS</v>
      </c>
    </row>
    <row r="8" spans="1:16" ht="15.75" thickBot="1" x14ac:dyDescent="0.3">
      <c r="A8">
        <v>7</v>
      </c>
      <c r="B8" s="1" t="s">
        <v>296</v>
      </c>
      <c r="C8" s="1" t="s">
        <v>705</v>
      </c>
      <c r="D8" s="1" t="s">
        <v>706</v>
      </c>
      <c r="E8" s="1" t="s">
        <v>701</v>
      </c>
      <c r="F8" s="1" t="s">
        <v>254</v>
      </c>
      <c r="G8" s="1" t="s">
        <v>571</v>
      </c>
      <c r="H8" s="1"/>
      <c r="I8">
        <f>VLOOKUP($B8,CLIENTES!$A$1:$H$300,2,0)</f>
        <v>100</v>
      </c>
      <c r="J8" t="str">
        <f>VLOOKUP($B8,CLIENTES!$A$1:$H$300,3,0)</f>
        <v>Emmanuel</v>
      </c>
      <c r="K8" t="str">
        <f>VLOOKUP($B8,CLIENTES!$A$1:$H$300,4,0)</f>
        <v>Ponte Varela</v>
      </c>
      <c r="L8" t="str">
        <f>VLOOKUP($B8,CLIENTES!$A$1:$H$300,5,0)</f>
        <v>comedor I+D+i</v>
      </c>
      <c r="M8">
        <f>VLOOKUP($B8,CLIENTES!$A$1:$H$300,6,0)</f>
        <v>620469963</v>
      </c>
      <c r="N8">
        <f>VLOOKUP($B8,CLIENTES!$A$1:$H$300,7,0)</f>
        <v>0</v>
      </c>
      <c r="O8">
        <f>VLOOKUP($B8,CLIENTES!$A$1:$H$300,8,0)</f>
        <v>0</v>
      </c>
      <c r="P8" t="str">
        <f t="shared" si="0"/>
        <v>ZORZA CON PATATAS; PATATAS FRITAS</v>
      </c>
    </row>
    <row r="9" spans="1:16" ht="15.75" thickBot="1" x14ac:dyDescent="0.3">
      <c r="A9">
        <v>8</v>
      </c>
      <c r="B9" s="1" t="s">
        <v>83</v>
      </c>
      <c r="C9" s="1" t="s">
        <v>705</v>
      </c>
      <c r="D9" s="6" t="s">
        <v>708</v>
      </c>
      <c r="E9" s="1"/>
      <c r="F9" s="1" t="s">
        <v>254</v>
      </c>
      <c r="G9" s="1" t="s">
        <v>571</v>
      </c>
      <c r="H9" s="1"/>
      <c r="I9">
        <f>VLOOKUP($B9,CLIENTES!$A$1:$H$300,2,0)</f>
        <v>29</v>
      </c>
      <c r="J9" t="str">
        <f>VLOOKUP($B9,CLIENTES!$A$1:$H$300,3,0)</f>
        <v>Santiago</v>
      </c>
      <c r="K9" t="str">
        <f>VLOOKUP($B9,CLIENTES!$A$1:$H$300,4,0)</f>
        <v>Antón Area</v>
      </c>
      <c r="L9" t="str">
        <f>VLOOKUP($B9,CLIENTES!$A$1:$H$300,5,0)</f>
        <v>comedor Rocha</v>
      </c>
      <c r="M9">
        <f>VLOOKUP($B9,CLIENTES!$A$1:$H$300,6,0)</f>
        <v>692383058</v>
      </c>
      <c r="N9">
        <f>VLOOKUP($B9,CLIENTES!$A$1:$H$300,7,0)</f>
        <v>0</v>
      </c>
      <c r="O9">
        <f>VLOOKUP($B9,CLIENTES!$A$1:$H$300,8,0)</f>
        <v>0</v>
      </c>
      <c r="P9" t="str">
        <f t="shared" si="0"/>
        <v xml:space="preserve">MACARRONES BOLOÑESA; </v>
      </c>
    </row>
    <row r="10" spans="1:16" ht="15" customHeight="1" thickBot="1" x14ac:dyDescent="0.3">
      <c r="A10">
        <v>9</v>
      </c>
      <c r="B10" s="1" t="s">
        <v>422</v>
      </c>
      <c r="C10" s="1" t="s">
        <v>705</v>
      </c>
      <c r="D10" s="6" t="s">
        <v>708</v>
      </c>
      <c r="E10" s="1"/>
      <c r="F10" s="1" t="s">
        <v>254</v>
      </c>
      <c r="G10" s="1" t="s">
        <v>571</v>
      </c>
      <c r="H10" s="6" t="s">
        <v>711</v>
      </c>
      <c r="I10">
        <f>VLOOKUP($B10,CLIENTES!$A$1:$H$300,2,0)</f>
        <v>148</v>
      </c>
      <c r="J10" t="str">
        <f>VLOOKUP($B10,CLIENTES!$A$1:$H$300,3,0)</f>
        <v>Alberto</v>
      </c>
      <c r="K10" t="str">
        <f>VLOOKUP($B10,CLIENTES!$A$1:$H$300,4,0)</f>
        <v>Lopez Penide</v>
      </c>
      <c r="L10" t="str">
        <f>VLOOKUP($B10,CLIENTES!$A$1:$H$300,5,0)</f>
        <v>comedor Comercial</v>
      </c>
      <c r="M10">
        <f>VLOOKUP($B10,CLIENTES!$A$1:$H$300,6,0)</f>
        <v>618816403</v>
      </c>
      <c r="N10">
        <f>VLOOKUP($B10,CLIENTES!$A$1:$H$300,7,0)</f>
        <v>0</v>
      </c>
      <c r="O10">
        <f>VLOOKUP($B10,CLIENTES!$A$1:$H$300,8,0)</f>
        <v>0</v>
      </c>
      <c r="P10" t="str">
        <f>CONCATENATE(E10,"; ",F10)</f>
        <v>; FRUTA</v>
      </c>
    </row>
    <row r="11" spans="1:16" s="28" customFormat="1" ht="15.75" thickBot="1" x14ac:dyDescent="0.3">
      <c r="A11" s="28">
        <v>10</v>
      </c>
      <c r="B11" s="1" t="s">
        <v>628</v>
      </c>
      <c r="C11" s="1" t="s">
        <v>705</v>
      </c>
      <c r="D11" s="1" t="s">
        <v>706</v>
      </c>
      <c r="E11" s="1"/>
      <c r="F11" s="1" t="s">
        <v>694</v>
      </c>
      <c r="G11" s="1" t="s">
        <v>571</v>
      </c>
      <c r="H11" s="1"/>
      <c r="I11" s="28">
        <f>VLOOKUP($B11,CLIENTES!$A$1:$H$300,2,0)</f>
        <v>237</v>
      </c>
      <c r="J11" s="28" t="str">
        <f>VLOOKUP($B11,CLIENTES!$A$1:$H$300,3,0)</f>
        <v>Pablo</v>
      </c>
      <c r="K11" s="28" t="str">
        <f>VLOOKUP($B11,CLIENTES!$A$1:$H$300,4,0)</f>
        <v>Arufe Lires</v>
      </c>
      <c r="L11" s="28" t="str">
        <f>VLOOKUP($B11,CLIENTES!$A$1:$H$300,5,0)</f>
        <v>comedor Comercial</v>
      </c>
      <c r="M11" s="28">
        <f>VLOOKUP($B11,CLIENTES!$A$1:$H$300,6,0)</f>
        <v>636431839</v>
      </c>
      <c r="N11" s="28">
        <f>VLOOKUP($B11,CLIENTES!$A$1:$H$300,7,0)</f>
        <v>0</v>
      </c>
      <c r="O11" s="28">
        <f>VLOOKUP($B11,CLIENTES!$A$1:$H$300,8,0)</f>
        <v>0</v>
      </c>
      <c r="P11" s="28" t="str">
        <f>CONCATENATE(E11,"; ",F11)</f>
        <v>; YOGURT</v>
      </c>
    </row>
    <row r="12" spans="1:16" ht="15.75" thickBot="1" x14ac:dyDescent="0.3">
      <c r="A12">
        <v>11</v>
      </c>
      <c r="B12" s="1" t="s">
        <v>660</v>
      </c>
      <c r="C12" s="1" t="s">
        <v>705</v>
      </c>
      <c r="D12" s="6" t="s">
        <v>708</v>
      </c>
      <c r="E12" s="1"/>
      <c r="F12" s="1" t="s">
        <v>694</v>
      </c>
      <c r="G12" s="1" t="s">
        <v>571</v>
      </c>
      <c r="H12" s="1"/>
      <c r="I12">
        <f>VLOOKUP($B12,CLIENTES!$A$1:$H$300,2,0)</f>
        <v>0</v>
      </c>
      <c r="J12" t="str">
        <f>VLOOKUP($B12,CLIENTES!$A$1:$H$300,3,0)</f>
        <v>DARÍO XOÁN</v>
      </c>
      <c r="K12" t="str">
        <f>VLOOKUP($B12,CLIENTES!$A$1:$H$300,4,0)</f>
        <v>PÉREZ CUENCA</v>
      </c>
      <c r="L12" t="str">
        <f>VLOOKUP($B12,CLIENTES!$A$1:$H$300,5,0)</f>
        <v>comedor Comercial</v>
      </c>
      <c r="M12">
        <f>VLOOKUP($B12,CLIENTES!$A$1:$H$300,6,0)</f>
        <v>696208860</v>
      </c>
      <c r="N12">
        <f>VLOOKUP($B12,CLIENTES!$A$1:$H$300,7,0)</f>
        <v>0</v>
      </c>
      <c r="O12">
        <f>VLOOKUP($B12,CLIENTES!$A$1:$H$300,8,0)</f>
        <v>0</v>
      </c>
      <c r="P12" t="str">
        <f t="shared" ref="P12:P21" si="1">CONCATENATE(D12,"; ",E12)</f>
        <v xml:space="preserve">MACARRONES BOLOÑESA; </v>
      </c>
    </row>
    <row r="13" spans="1:16" ht="15.75" thickBot="1" x14ac:dyDescent="0.3">
      <c r="A13">
        <v>12</v>
      </c>
      <c r="B13" s="1" t="s">
        <v>574</v>
      </c>
      <c r="C13" s="1" t="s">
        <v>705</v>
      </c>
      <c r="D13" s="1" t="s">
        <v>706</v>
      </c>
      <c r="E13" s="1" t="s">
        <v>701</v>
      </c>
      <c r="F13" s="1" t="s">
        <v>694</v>
      </c>
      <c r="G13" s="1" t="s">
        <v>571</v>
      </c>
      <c r="H13" s="1"/>
      <c r="I13">
        <f>VLOOKUP($B13,CLIENTES!$A$1:$H$300,2,0)</f>
        <v>17</v>
      </c>
      <c r="J13" t="str">
        <f>VLOOKUP($B13,CLIENTES!$A$1:$H$300,3,0)</f>
        <v>Manuel</v>
      </c>
      <c r="K13" t="str">
        <f>VLOOKUP($B13,CLIENTES!$A$1:$H$300,4,0)</f>
        <v>Regueiro Seoane</v>
      </c>
      <c r="L13" t="str">
        <f>VLOOKUP($B13,CLIENTES!$A$1:$H$300,5,0)</f>
        <v>comedor Comercial</v>
      </c>
      <c r="M13">
        <f>VLOOKUP($B13,CLIENTES!$A$1:$H$300,6,0)</f>
        <v>0</v>
      </c>
      <c r="N13">
        <f>VLOOKUP($B13,CLIENTES!$A$1:$H$300,7,0)</f>
        <v>0</v>
      </c>
      <c r="O13">
        <f>VLOOKUP($B13,CLIENTES!$A$1:$H$300,8,0)</f>
        <v>0</v>
      </c>
      <c r="P13" t="str">
        <f t="shared" si="1"/>
        <v>ZORZA CON PATATAS; PATATAS FRITAS</v>
      </c>
    </row>
    <row r="14" spans="1:16" ht="15.75" thickBot="1" x14ac:dyDescent="0.3">
      <c r="A14">
        <v>13</v>
      </c>
      <c r="B14" s="1" t="s">
        <v>136</v>
      </c>
      <c r="C14" s="1" t="s">
        <v>705</v>
      </c>
      <c r="D14" s="6" t="s">
        <v>708</v>
      </c>
      <c r="E14" s="1"/>
      <c r="F14" s="1" t="s">
        <v>694</v>
      </c>
      <c r="G14" s="1" t="s">
        <v>571</v>
      </c>
      <c r="H14" s="1"/>
      <c r="I14">
        <f>VLOOKUP($B14,CLIENTES!$A$1:$H$300,2,0)</f>
        <v>50</v>
      </c>
      <c r="J14" t="str">
        <f>VLOOKUP($B14,CLIENTES!$A$1:$H$300,3,0)</f>
        <v>Miguel</v>
      </c>
      <c r="K14" t="str">
        <f>VLOOKUP($B14,CLIENTES!$A$1:$H$300,4,0)</f>
        <v>González Alonso</v>
      </c>
      <c r="L14" t="str">
        <f>VLOOKUP($B14,CLIENTES!$A$1:$H$300,5,0)</f>
        <v>comedor Comercial</v>
      </c>
      <c r="M14">
        <f>VLOOKUP($B14,CLIENTES!$A$1:$H$300,6,0)</f>
        <v>650607184</v>
      </c>
      <c r="N14">
        <f>VLOOKUP($B14,CLIENTES!$A$1:$H$300,7,0)</f>
        <v>0</v>
      </c>
      <c r="O14">
        <f>VLOOKUP($B14,CLIENTES!$A$1:$H$300,8,0)</f>
        <v>0</v>
      </c>
      <c r="P14" t="str">
        <f t="shared" si="1"/>
        <v xml:space="preserve">MACARRONES BOLOÑESA; </v>
      </c>
    </row>
    <row r="15" spans="1:16" s="28" customFormat="1" ht="17.25" customHeight="1" thickBot="1" x14ac:dyDescent="0.3">
      <c r="A15" s="28">
        <v>14</v>
      </c>
      <c r="B15" s="1"/>
      <c r="C15" s="1"/>
      <c r="D15" s="1"/>
      <c r="E15" s="1"/>
      <c r="F15" s="1"/>
      <c r="G15" s="1"/>
      <c r="H15" s="1"/>
      <c r="I15" t="e">
        <f>VLOOKUP($B15,CLIENTES!$A$1:$H$300,2,0)</f>
        <v>#N/A</v>
      </c>
      <c r="J15" s="28" t="e">
        <f>VLOOKUP($B15,CLIENTES!$A$1:$H$300,3,0)</f>
        <v>#N/A</v>
      </c>
      <c r="K15" s="28" t="e">
        <f>VLOOKUP($B15,CLIENTES!$A$1:$H$300,4,0)</f>
        <v>#N/A</v>
      </c>
      <c r="L15" s="28" t="e">
        <f>VLOOKUP($B15,CLIENTES!$A$1:$H$300,5,0)</f>
        <v>#N/A</v>
      </c>
      <c r="M15" s="28" t="e">
        <f>VLOOKUP($B15,CLIENTES!$A$1:$H$300,6,0)</f>
        <v>#N/A</v>
      </c>
      <c r="N15" s="28" t="e">
        <f>VLOOKUP($B15,CLIENTES!$A$1:$H$300,7,0)</f>
        <v>#N/A</v>
      </c>
      <c r="O15" s="28" t="e">
        <f>VLOOKUP($B15,CLIENTES!$A$1:$H$300,8,0)</f>
        <v>#N/A</v>
      </c>
      <c r="P15" s="28" t="str">
        <f t="shared" si="1"/>
        <v xml:space="preserve">; </v>
      </c>
    </row>
    <row r="16" spans="1:16" s="28" customFormat="1" ht="15.75" thickBot="1" x14ac:dyDescent="0.3">
      <c r="A16" s="28">
        <v>15</v>
      </c>
      <c r="B16" s="1"/>
      <c r="C16" s="1"/>
      <c r="D16" s="1"/>
      <c r="E16" s="1"/>
      <c r="F16" s="1"/>
      <c r="G16" s="1"/>
      <c r="H16" s="1"/>
      <c r="I16" s="28" t="e">
        <f>VLOOKUP($B16,CLIENTES!$A$1:$H$300,2,0)</f>
        <v>#N/A</v>
      </c>
      <c r="J16" s="28" t="e">
        <f>VLOOKUP($B16,CLIENTES!$A$1:$H$300,3,0)</f>
        <v>#N/A</v>
      </c>
      <c r="K16" s="28" t="e">
        <f>VLOOKUP($B16,CLIENTES!$A$1:$H$300,4,0)</f>
        <v>#N/A</v>
      </c>
      <c r="L16" s="28" t="e">
        <f>VLOOKUP($B16,CLIENTES!$A$1:$H$300,5,0)</f>
        <v>#N/A</v>
      </c>
      <c r="M16" s="28" t="e">
        <f>VLOOKUP($B16,CLIENTES!$A$1:$H$300,6,0)</f>
        <v>#N/A</v>
      </c>
      <c r="N16" s="28" t="e">
        <f>VLOOKUP($B16,CLIENTES!$A$1:$H$300,7,0)</f>
        <v>#N/A</v>
      </c>
      <c r="O16" s="28" t="e">
        <f>VLOOKUP($B16,CLIENTES!$A$1:$H$300,8,0)</f>
        <v>#N/A</v>
      </c>
      <c r="P16" s="28" t="str">
        <f t="shared" si="1"/>
        <v xml:space="preserve">; </v>
      </c>
    </row>
    <row r="17" spans="1:16" ht="15.75" thickBot="1" x14ac:dyDescent="0.3">
      <c r="A17">
        <v>16</v>
      </c>
      <c r="B17" s="1"/>
      <c r="C17" s="1"/>
      <c r="D17" s="1"/>
      <c r="E17" s="1"/>
      <c r="F17" s="1"/>
      <c r="G17" s="1"/>
      <c r="H17" s="1"/>
      <c r="I17" t="e">
        <f>VLOOKUP($B17,CLIENTES!$A$1:$H$300,2,0)</f>
        <v>#N/A</v>
      </c>
      <c r="J17" t="e">
        <f>VLOOKUP($B17,CLIENTES!$A$1:$H$300,3,0)</f>
        <v>#N/A</v>
      </c>
      <c r="K17" t="e">
        <f>VLOOKUP($B17,CLIENTES!$A$1:$H$300,4,0)</f>
        <v>#N/A</v>
      </c>
      <c r="L17" t="e">
        <f>VLOOKUP($B17,CLIENTES!$A$1:$H$300,5,0)</f>
        <v>#N/A</v>
      </c>
      <c r="M17" t="e">
        <f>VLOOKUP($B17,CLIENTES!$A$1:$H$300,6,0)</f>
        <v>#N/A</v>
      </c>
      <c r="N17" t="e">
        <f>VLOOKUP($B17,CLIENTES!$A$1:$H$300,7,0)</f>
        <v>#N/A</v>
      </c>
      <c r="O17" t="e">
        <f>VLOOKUP($B17,CLIENTES!$A$1:$H$300,8,0)</f>
        <v>#N/A</v>
      </c>
      <c r="P17" t="str">
        <f t="shared" si="1"/>
        <v xml:space="preserve">; </v>
      </c>
    </row>
    <row r="18" spans="1:16" ht="15.75" thickBot="1" x14ac:dyDescent="0.3">
      <c r="A18">
        <v>17</v>
      </c>
      <c r="B18" s="1"/>
      <c r="C18" s="1"/>
      <c r="D18" s="1"/>
      <c r="E18" s="1"/>
      <c r="F18" s="1"/>
      <c r="G18" s="1"/>
      <c r="H18" s="1"/>
      <c r="I18" t="e">
        <f>VLOOKUP($B18,CLIENTES!$A$1:$H$300,2,0)</f>
        <v>#N/A</v>
      </c>
      <c r="J18" t="e">
        <f>VLOOKUP($B18,CLIENTES!$A$1:$H$300,3,0)</f>
        <v>#N/A</v>
      </c>
      <c r="K18" t="e">
        <f>VLOOKUP($B18,CLIENTES!$A$1:$H$300,4,0)</f>
        <v>#N/A</v>
      </c>
      <c r="L18" t="e">
        <f>VLOOKUP($B18,CLIENTES!$A$1:$H$300,5,0)</f>
        <v>#N/A</v>
      </c>
      <c r="M18" t="e">
        <f>VLOOKUP($B18,CLIENTES!$A$1:$H$300,6,0)</f>
        <v>#N/A</v>
      </c>
      <c r="N18" t="e">
        <f>VLOOKUP($B18,CLIENTES!$A$1:$H$300,7,0)</f>
        <v>#N/A</v>
      </c>
      <c r="O18" t="e">
        <f>VLOOKUP($B18,CLIENTES!$A$1:$H$300,8,0)</f>
        <v>#N/A</v>
      </c>
      <c r="P18" t="str">
        <f t="shared" si="1"/>
        <v xml:space="preserve">; </v>
      </c>
    </row>
    <row r="19" spans="1:16" ht="15.75" thickBot="1" x14ac:dyDescent="0.3">
      <c r="A19">
        <v>18</v>
      </c>
      <c r="B19" s="1"/>
      <c r="C19" s="1"/>
      <c r="D19" s="1"/>
      <c r="E19" s="1"/>
      <c r="F19" s="1"/>
      <c r="G19" s="1"/>
      <c r="H19" s="1"/>
      <c r="I19" t="e">
        <f>VLOOKUP($B19,CLIENTES!$A$1:$H$300,2,0)</f>
        <v>#N/A</v>
      </c>
      <c r="J19" t="e">
        <f>VLOOKUP($B19,CLIENTES!$A$1:$H$300,3,0)</f>
        <v>#N/A</v>
      </c>
      <c r="K19" t="e">
        <f>VLOOKUP($B19,CLIENTES!$A$1:$H$300,4,0)</f>
        <v>#N/A</v>
      </c>
      <c r="L19" t="e">
        <f>VLOOKUP($B19,CLIENTES!$A$1:$H$300,5,0)</f>
        <v>#N/A</v>
      </c>
      <c r="M19" t="e">
        <f>VLOOKUP($B19,CLIENTES!$A$1:$H$300,6,0)</f>
        <v>#N/A</v>
      </c>
      <c r="N19" t="e">
        <f>VLOOKUP($B19,CLIENTES!$A$1:$H$300,7,0)</f>
        <v>#N/A</v>
      </c>
      <c r="O19" t="e">
        <f>VLOOKUP($B19,CLIENTES!$A$1:$H$300,8,0)</f>
        <v>#N/A</v>
      </c>
      <c r="P19" t="str">
        <f t="shared" si="1"/>
        <v xml:space="preserve">; </v>
      </c>
    </row>
    <row r="20" spans="1:16" ht="15.75" thickBot="1" x14ac:dyDescent="0.3">
      <c r="A20">
        <v>19</v>
      </c>
      <c r="B20" s="1"/>
      <c r="C20" s="1"/>
      <c r="D20" s="1"/>
      <c r="E20" s="1"/>
      <c r="F20" s="1"/>
      <c r="G20" s="1"/>
      <c r="H20" s="1"/>
      <c r="I20" t="e">
        <f>VLOOKUP($B20,CLIENTES!$A$1:$H$300,2,0)</f>
        <v>#N/A</v>
      </c>
      <c r="J20" t="e">
        <f>VLOOKUP($B20,CLIENTES!$A$1:$H$300,3,0)</f>
        <v>#N/A</v>
      </c>
      <c r="K20" t="e">
        <f>VLOOKUP($B20,CLIENTES!$A$1:$H$300,4,0)</f>
        <v>#N/A</v>
      </c>
      <c r="L20" t="e">
        <f>VLOOKUP($B20,CLIENTES!$A$1:$H$300,5,0)</f>
        <v>#N/A</v>
      </c>
      <c r="M20" t="e">
        <f>VLOOKUP($B20,CLIENTES!$A$1:$H$300,6,0)</f>
        <v>#N/A</v>
      </c>
      <c r="N20" t="e">
        <f>VLOOKUP($B20,CLIENTES!$A$1:$H$300,7,0)</f>
        <v>#N/A</v>
      </c>
      <c r="O20" t="e">
        <f>VLOOKUP($B20,CLIENTES!$A$1:$H$300,8,0)</f>
        <v>#N/A</v>
      </c>
      <c r="P20" t="str">
        <f t="shared" si="1"/>
        <v xml:space="preserve">; </v>
      </c>
    </row>
    <row r="21" spans="1:16" ht="15.75" thickBot="1" x14ac:dyDescent="0.3">
      <c r="A21">
        <v>20</v>
      </c>
      <c r="B21" s="1"/>
      <c r="C21" s="1"/>
      <c r="D21" s="1"/>
      <c r="E21" s="1"/>
      <c r="F21" s="1"/>
      <c r="G21" s="1"/>
      <c r="H21" s="1"/>
      <c r="I21" t="e">
        <f>VLOOKUP($B21,CLIENTES!$A$1:$H$300,2,0)</f>
        <v>#N/A</v>
      </c>
      <c r="J21" t="e">
        <f>VLOOKUP($B21,CLIENTES!$A$1:$H$300,3,0)</f>
        <v>#N/A</v>
      </c>
      <c r="K21" t="e">
        <f>VLOOKUP($B21,CLIENTES!$A$1:$H$300,4,0)</f>
        <v>#N/A</v>
      </c>
      <c r="L21" t="e">
        <f>VLOOKUP($B21,CLIENTES!$A$1:$H$300,5,0)</f>
        <v>#N/A</v>
      </c>
      <c r="M21" t="e">
        <f>VLOOKUP($B21,CLIENTES!$A$1:$H$300,6,0)</f>
        <v>#N/A</v>
      </c>
      <c r="N21" t="e">
        <f>VLOOKUP($B21,CLIENTES!$A$1:$H$300,7,0)</f>
        <v>#N/A</v>
      </c>
      <c r="O21" t="e">
        <f>VLOOKUP($B21,CLIENTES!$A$1:$H$300,8,0)</f>
        <v>#N/A</v>
      </c>
      <c r="P21" t="str">
        <f t="shared" si="1"/>
        <v xml:space="preserve">; </v>
      </c>
    </row>
    <row r="22" spans="1:16" ht="15.75" thickBot="1" x14ac:dyDescent="0.3">
      <c r="A22">
        <v>21</v>
      </c>
      <c r="B22" s="1"/>
      <c r="C22" s="1"/>
      <c r="D22" s="1"/>
      <c r="E22" s="1"/>
      <c r="F22" s="1"/>
      <c r="G22" s="1"/>
      <c r="H22" s="1"/>
      <c r="I22" t="e">
        <f>VLOOKUP($B22,CLIENTES!$A$1:$H$300,2,0)</f>
        <v>#N/A</v>
      </c>
      <c r="J22" t="e">
        <f>VLOOKUP($B22,CLIENTES!$A$1:$H$300,3,0)</f>
        <v>#N/A</v>
      </c>
      <c r="K22" t="e">
        <f>VLOOKUP($B22,CLIENTES!$A$1:$H$300,4,0)</f>
        <v>#N/A</v>
      </c>
      <c r="L22" t="e">
        <f>VLOOKUP($B22,CLIENTES!$A$1:$H$300,5,0)</f>
        <v>#N/A</v>
      </c>
      <c r="M22" t="e">
        <f>VLOOKUP($B22,CLIENTES!$A$1:$H$300,6,0)</f>
        <v>#N/A</v>
      </c>
      <c r="N22" t="e">
        <f>VLOOKUP($B22,CLIENTES!$A$1:$H$300,7,0)</f>
        <v>#N/A</v>
      </c>
      <c r="O22" t="e">
        <f>VLOOKUP($B22,CLIENTES!$A$1:$H$300,8,0)</f>
        <v>#N/A</v>
      </c>
      <c r="P22" t="str">
        <f t="shared" ref="P22:P54" si="2">CONCATENATE(D22,"; ",E22)</f>
        <v xml:space="preserve">; </v>
      </c>
    </row>
    <row r="23" spans="1:16" ht="15.75" thickBot="1" x14ac:dyDescent="0.3">
      <c r="A23">
        <v>22</v>
      </c>
      <c r="B23" s="1"/>
      <c r="C23" s="1"/>
      <c r="D23" s="1"/>
      <c r="E23" s="1"/>
      <c r="F23" s="1"/>
      <c r="G23" s="1"/>
      <c r="H23" s="1"/>
      <c r="I23" t="e">
        <f>VLOOKUP($B23,CLIENTES!$A$1:$H$300,2,0)</f>
        <v>#N/A</v>
      </c>
      <c r="J23" t="e">
        <f>VLOOKUP($B23,CLIENTES!$A$1:$H$300,3,0)</f>
        <v>#N/A</v>
      </c>
      <c r="K23" t="e">
        <f>VLOOKUP($B23,CLIENTES!$A$1:$H$300,4,0)</f>
        <v>#N/A</v>
      </c>
      <c r="L23" t="e">
        <f>VLOOKUP($B23,CLIENTES!$A$1:$H$300,5,0)</f>
        <v>#N/A</v>
      </c>
      <c r="M23" t="e">
        <f>VLOOKUP($B23,CLIENTES!$A$1:$H$300,6,0)</f>
        <v>#N/A</v>
      </c>
      <c r="N23" t="e">
        <f>VLOOKUP($B23,CLIENTES!$A$1:$H$300,7,0)</f>
        <v>#N/A</v>
      </c>
      <c r="O23" t="e">
        <f>VLOOKUP($B23,CLIENTES!$A$1:$H$300,8,0)</f>
        <v>#N/A</v>
      </c>
      <c r="P23" t="str">
        <f t="shared" si="2"/>
        <v xml:space="preserve">; </v>
      </c>
    </row>
    <row r="24" spans="1:16" ht="15.75" thickBot="1" x14ac:dyDescent="0.3">
      <c r="A24">
        <v>23</v>
      </c>
      <c r="B24" s="1"/>
      <c r="C24" s="1"/>
      <c r="D24" s="1"/>
      <c r="E24" s="1"/>
      <c r="F24" s="1"/>
      <c r="G24" s="1"/>
      <c r="H24" s="1"/>
      <c r="I24" t="e">
        <f>VLOOKUP($B24,CLIENTES!$A$1:$H$300,2,0)</f>
        <v>#N/A</v>
      </c>
      <c r="J24" t="e">
        <f>VLOOKUP($B24,CLIENTES!$A$1:$H$300,3,0)</f>
        <v>#N/A</v>
      </c>
      <c r="K24" t="e">
        <f>VLOOKUP($B24,CLIENTES!$A$1:$H$300,4,0)</f>
        <v>#N/A</v>
      </c>
      <c r="L24" t="e">
        <f>VLOOKUP($B24,CLIENTES!$A$1:$H$300,5,0)</f>
        <v>#N/A</v>
      </c>
      <c r="M24" t="e">
        <f>VLOOKUP($B24,CLIENTES!$A$1:$H$300,6,0)</f>
        <v>#N/A</v>
      </c>
      <c r="N24" t="e">
        <f>VLOOKUP($B24,CLIENTES!$A$1:$H$300,7,0)</f>
        <v>#N/A</v>
      </c>
      <c r="O24" t="e">
        <f>VLOOKUP($B24,CLIENTES!$A$1:$H$300,8,0)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6"/>
      <c r="I25" t="e">
        <f>VLOOKUP($B25,CLIENTES!$A$1:$H$300,2,0)</f>
        <v>#N/A</v>
      </c>
      <c r="J25" t="e">
        <f>VLOOKUP($B25,CLIENTES!$A$1:$H$300,3,0)</f>
        <v>#N/A</v>
      </c>
      <c r="K25" t="e">
        <f>VLOOKUP($B25,CLIENTES!$A$1:$H$300,4,0)</f>
        <v>#N/A</v>
      </c>
      <c r="L25" t="e">
        <f>VLOOKUP($B25,CLIENTES!$A$1:$H$300,5,0)</f>
        <v>#N/A</v>
      </c>
      <c r="M25" t="e">
        <f>VLOOKUP($B25,CLIENTES!$A$1:$H$300,6,0)</f>
        <v>#N/A</v>
      </c>
      <c r="N25" t="e">
        <f>VLOOKUP($B25,CLIENTES!$A$1:$H$300,7,0)</f>
        <v>#N/A</v>
      </c>
      <c r="O25" t="e">
        <f>VLOOKUP($B25,CLIENTES!$A$1:$H$300,8,0)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VLOOKUP($B26,CLIENTES!$A$1:$H$300,2,0)</f>
        <v>#N/A</v>
      </c>
      <c r="J26" t="e">
        <f>VLOOKUP($B26,CLIENTES!$A$1:$H$300,3,0)</f>
        <v>#N/A</v>
      </c>
      <c r="K26" t="e">
        <f>VLOOKUP($B26,CLIENTES!$A$1:$H$300,4,0)</f>
        <v>#N/A</v>
      </c>
      <c r="L26" t="e">
        <f>VLOOKUP($B26,CLIENTES!$A$1:$H$300,5,0)</f>
        <v>#N/A</v>
      </c>
      <c r="M26" t="e">
        <f>VLOOKUP($B26,CLIENTES!$A$1:$H$300,6,0)</f>
        <v>#N/A</v>
      </c>
      <c r="N26" t="e">
        <f>VLOOKUP($B26,CLIENTES!$A$1:$H$300,7,0)</f>
        <v>#N/A</v>
      </c>
      <c r="O26" t="e">
        <f>VLOOKUP($B26,CLIENTES!$A$1:$H$300,8,0)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VLOOKUP($B27,CLIENTES!$A$1:$H$300,2,0)</f>
        <v>#N/A</v>
      </c>
      <c r="J27" t="e">
        <f>VLOOKUP($B27,CLIENTES!$A$1:$H$300,3,0)</f>
        <v>#N/A</v>
      </c>
      <c r="K27" t="e">
        <f>VLOOKUP($B27,CLIENTES!$A$1:$H$300,4,0)</f>
        <v>#N/A</v>
      </c>
      <c r="L27" t="e">
        <f>VLOOKUP($B27,CLIENTES!$A$1:$H$300,5,0)</f>
        <v>#N/A</v>
      </c>
      <c r="M27" t="e">
        <f>VLOOKUP($B27,CLIENTES!$A$1:$H$300,6,0)</f>
        <v>#N/A</v>
      </c>
      <c r="N27" t="e">
        <f>VLOOKUP($B27,CLIENTES!$A$1:$H$300,7,0)</f>
        <v>#N/A</v>
      </c>
      <c r="O27" t="e">
        <f>VLOOKUP($B27,CLIENTES!$A$1:$H$300,8,0)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1"/>
      <c r="C28" s="1"/>
      <c r="D28" s="1"/>
      <c r="E28" s="1"/>
      <c r="F28" s="1"/>
      <c r="G28" s="1"/>
      <c r="H28" s="6"/>
      <c r="I28" t="e">
        <f>VLOOKUP($B28,CLIENTES!$A$1:$H$300,2,0)</f>
        <v>#N/A</v>
      </c>
      <c r="J28" t="e">
        <f>VLOOKUP($B28,CLIENTES!$A$1:$H$300,3,0)</f>
        <v>#N/A</v>
      </c>
      <c r="K28" t="e">
        <f>VLOOKUP($B28,CLIENTES!$A$1:$H$300,4,0)</f>
        <v>#N/A</v>
      </c>
      <c r="L28" t="e">
        <f>VLOOKUP($B28,CLIENTES!$A$1:$H$300,5,0)</f>
        <v>#N/A</v>
      </c>
      <c r="M28" t="e">
        <f>VLOOKUP($B28,CLIENTES!$A$1:$H$300,6,0)</f>
        <v>#N/A</v>
      </c>
      <c r="N28" t="e">
        <f>VLOOKUP($B28,CLIENTES!$A$1:$H$300,7,0)</f>
        <v>#N/A</v>
      </c>
      <c r="O28" t="e">
        <f>VLOOKUP($B28,CLIENTES!$A$1:$H$300,8,0)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6"/>
      <c r="I29" t="e">
        <f>VLOOKUP($B29,CLIENTES!$A$1:$H$300,2,0)</f>
        <v>#N/A</v>
      </c>
      <c r="J29" t="e">
        <f>VLOOKUP($B29,CLIENTES!$A$1:$H$300,3,0)</f>
        <v>#N/A</v>
      </c>
      <c r="K29" t="e">
        <f>VLOOKUP($B29,CLIENTES!$A$1:$H$300,4,0)</f>
        <v>#N/A</v>
      </c>
      <c r="L29" t="e">
        <f>VLOOKUP($B29,CLIENTES!$A$1:$H$300,5,0)</f>
        <v>#N/A</v>
      </c>
      <c r="M29" t="e">
        <f>VLOOKUP($B29,CLIENTES!$A$1:$H$300,6,0)</f>
        <v>#N/A</v>
      </c>
      <c r="N29" t="e">
        <f>VLOOKUP($B29,CLIENTES!$A$1:$H$300,7,0)</f>
        <v>#N/A</v>
      </c>
      <c r="O29" t="e">
        <f>VLOOKUP($B29,CLIENTES!$A$1:$H$300,8,0)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1"/>
      <c r="E30" s="1"/>
      <c r="F30" s="1"/>
      <c r="G30" s="1"/>
      <c r="H30" s="1"/>
      <c r="I30" t="e">
        <f>VLOOKUP($B30,CLIENTES!$A$1:$H$300,2,0)</f>
        <v>#N/A</v>
      </c>
      <c r="J30" t="e">
        <f>VLOOKUP($B30,CLIENTES!$A$1:$H$300,3,0)</f>
        <v>#N/A</v>
      </c>
      <c r="K30" t="e">
        <f>VLOOKUP($B30,CLIENTES!$A$1:$H$300,4,0)</f>
        <v>#N/A</v>
      </c>
      <c r="L30" t="e">
        <f>VLOOKUP($B30,CLIENTES!$A$1:$H$300,5,0)</f>
        <v>#N/A</v>
      </c>
      <c r="M30" t="e">
        <f>VLOOKUP($B30,CLIENTES!$A$1:$H$300,6,0)</f>
        <v>#N/A</v>
      </c>
      <c r="N30" t="e">
        <f>VLOOKUP($B30,CLIENTES!$A$1:$H$300,7,0)</f>
        <v>#N/A</v>
      </c>
      <c r="O30" t="e">
        <f>VLOOKUP($B30,CLIENTES!$A$1:$H$300,8,0)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VLOOKUP($B31,CLIENTES!$A$1:$H$300,2,0)</f>
        <v>#N/A</v>
      </c>
      <c r="J31" t="e">
        <f>VLOOKUP($B31,CLIENTES!$A$1:$H$300,3,0)</f>
        <v>#N/A</v>
      </c>
      <c r="K31" t="e">
        <f>VLOOKUP($B31,CLIENTES!$A$1:$H$300,4,0)</f>
        <v>#N/A</v>
      </c>
      <c r="L31" t="e">
        <f>VLOOKUP($B31,CLIENTES!$A$1:$H$300,5,0)</f>
        <v>#N/A</v>
      </c>
      <c r="M31" t="e">
        <f>VLOOKUP($B31,CLIENTES!$A$1:$H$300,6,0)</f>
        <v>#N/A</v>
      </c>
      <c r="N31" t="e">
        <f>VLOOKUP($B31,CLIENTES!$A$1:$H$300,7,0)</f>
        <v>#N/A</v>
      </c>
      <c r="O31" t="e">
        <f>VLOOKUP($B31,CLIENTES!$A$1:$H$300,8,0)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VLOOKUP($B32,CLIENTES!$A$1:$H$300,2,0)</f>
        <v>#N/A</v>
      </c>
      <c r="J32" t="e">
        <f>VLOOKUP($B32,CLIENTES!$A$1:$H$300,3,0)</f>
        <v>#N/A</v>
      </c>
      <c r="K32" t="e">
        <f>VLOOKUP($B32,CLIENTES!$A$1:$H$300,4,0)</f>
        <v>#N/A</v>
      </c>
      <c r="L32" t="e">
        <f>VLOOKUP($B32,CLIENTES!$A$1:$H$300,5,0)</f>
        <v>#N/A</v>
      </c>
      <c r="M32" t="e">
        <f>VLOOKUP($B32,CLIENTES!$A$1:$H$300,6,0)</f>
        <v>#N/A</v>
      </c>
      <c r="N32" t="e">
        <f>VLOOKUP($B32,CLIENTES!$A$1:$H$300,7,0)</f>
        <v>#N/A</v>
      </c>
      <c r="O32" t="e">
        <f>VLOOKUP($B32,CLIENTES!$A$1:$H$300,8,0)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1"/>
      <c r="E33" s="1"/>
      <c r="F33" s="1"/>
      <c r="G33" s="1"/>
      <c r="H33" s="1"/>
      <c r="I33" t="e">
        <f>VLOOKUP($B33,CLIENTES!$A$1:$H$300,2,0)</f>
        <v>#N/A</v>
      </c>
      <c r="J33" t="e">
        <f>VLOOKUP($B33,CLIENTES!$A$1:$H$300,3,0)</f>
        <v>#N/A</v>
      </c>
      <c r="K33" t="e">
        <f>VLOOKUP($B33,CLIENTES!$A$1:$H$300,4,0)</f>
        <v>#N/A</v>
      </c>
      <c r="L33" t="e">
        <f>VLOOKUP($B33,CLIENTES!$A$1:$H$300,5,0)</f>
        <v>#N/A</v>
      </c>
      <c r="M33" t="e">
        <f>VLOOKUP($B33,CLIENTES!$A$1:$H$300,6,0)</f>
        <v>#N/A</v>
      </c>
      <c r="N33" t="e">
        <f>VLOOKUP($B33,CLIENTES!$A$1:$H$300,7,0)</f>
        <v>#N/A</v>
      </c>
      <c r="O33" t="e">
        <f>VLOOKUP($B33,CLIENTES!$A$1:$H$300,8,0)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VLOOKUP($B34,CLIENTES!$A$1:$H$300,2,0)</f>
        <v>#N/A</v>
      </c>
      <c r="J34" t="e">
        <f>VLOOKUP($B34,CLIENTES!$A$1:$H$300,3,0)</f>
        <v>#N/A</v>
      </c>
      <c r="K34" t="e">
        <f>VLOOKUP($B34,CLIENTES!$A$1:$H$300,4,0)</f>
        <v>#N/A</v>
      </c>
      <c r="L34" t="e">
        <f>VLOOKUP($B34,CLIENTES!$A$1:$H$300,5,0)</f>
        <v>#N/A</v>
      </c>
      <c r="M34" t="e">
        <f>VLOOKUP($B34,CLIENTES!$A$1:$H$300,6,0)</f>
        <v>#N/A</v>
      </c>
      <c r="N34" t="e">
        <f>VLOOKUP($B34,CLIENTES!$A$1:$H$300,7,0)</f>
        <v>#N/A</v>
      </c>
      <c r="O34" t="e">
        <f>VLOOKUP($B34,CLIENTES!$A$1:$H$300,8,0)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1"/>
      <c r="E35" s="1"/>
      <c r="F35" s="1"/>
      <c r="G35" s="1"/>
      <c r="H35" s="22"/>
      <c r="I35" t="e">
        <f>VLOOKUP($B35,CLIENTES!$A$1:$H$300,2,0)</f>
        <v>#N/A</v>
      </c>
      <c r="J35" t="e">
        <f>VLOOKUP($B35,CLIENTES!$A$1:$H$300,3,0)</f>
        <v>#N/A</v>
      </c>
      <c r="K35" t="e">
        <f>VLOOKUP($B35,CLIENTES!$A$1:$H$300,4,0)</f>
        <v>#N/A</v>
      </c>
      <c r="L35" t="e">
        <f>VLOOKUP($B35,CLIENTES!$A$1:$H$300,5,0)</f>
        <v>#N/A</v>
      </c>
      <c r="M35" t="e">
        <f>VLOOKUP($B35,CLIENTES!$A$1:$H$300,6,0)</f>
        <v>#N/A</v>
      </c>
      <c r="N35" t="e">
        <f>VLOOKUP($B35,CLIENTES!$A$1:$H$300,7,0)</f>
        <v>#N/A</v>
      </c>
      <c r="O35" t="e">
        <f>VLOOKUP($B35,CLIENTES!$A$1:$H$300,8,0)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22"/>
      <c r="I36" t="e">
        <f>VLOOKUP($B36,CLIENTES!$A$1:$H$300,2,0)</f>
        <v>#N/A</v>
      </c>
      <c r="J36" t="e">
        <f>VLOOKUP($B36,CLIENTES!$A$1:$H$300,3,0)</f>
        <v>#N/A</v>
      </c>
      <c r="K36" t="e">
        <f>VLOOKUP($B36,CLIENTES!$A$1:$H$300,4,0)</f>
        <v>#N/A</v>
      </c>
      <c r="L36" t="e">
        <f>VLOOKUP($B36,CLIENTES!$A$1:$H$300,5,0)</f>
        <v>#N/A</v>
      </c>
      <c r="M36" t="e">
        <f>VLOOKUP($B36,CLIENTES!$A$1:$H$300,6,0)</f>
        <v>#N/A</v>
      </c>
      <c r="N36" t="e">
        <f>VLOOKUP($B36,CLIENTES!$A$1:$H$300,7,0)</f>
        <v>#N/A</v>
      </c>
      <c r="O36" t="e">
        <f>VLOOKUP($B36,CLIENTES!$A$1:$H$300,8,0)</f>
        <v>#N/A</v>
      </c>
      <c r="P36" t="str">
        <f t="shared" si="2"/>
        <v xml:space="preserve">; </v>
      </c>
    </row>
    <row r="37" spans="1:16" ht="15.75" thickBot="1" x14ac:dyDescent="0.3">
      <c r="A37">
        <v>36</v>
      </c>
      <c r="B37" s="1"/>
      <c r="C37" s="1"/>
      <c r="D37" s="1"/>
      <c r="E37" s="1"/>
      <c r="F37" s="1"/>
      <c r="G37" s="1"/>
      <c r="H37" s="22"/>
      <c r="I37" t="e">
        <f>VLOOKUP($B37,CLIENTES!$A$1:$H$300,2,0)</f>
        <v>#N/A</v>
      </c>
      <c r="J37" t="e">
        <f>VLOOKUP($B37,CLIENTES!$A$1:$H$300,3,0)</f>
        <v>#N/A</v>
      </c>
      <c r="K37" t="e">
        <f>VLOOKUP($B37,CLIENTES!$A$1:$H$300,4,0)</f>
        <v>#N/A</v>
      </c>
      <c r="L37" t="e">
        <f>VLOOKUP($B37,CLIENTES!$A$1:$H$300,5,0)</f>
        <v>#N/A</v>
      </c>
      <c r="M37" t="e">
        <f>VLOOKUP($B37,CLIENTES!$A$1:$H$300,6,0)</f>
        <v>#N/A</v>
      </c>
      <c r="N37" t="e">
        <f>VLOOKUP($B37,CLIENTES!$A$1:$H$300,7,0)</f>
        <v>#N/A</v>
      </c>
      <c r="O37" t="e">
        <f>VLOOKUP($B37,CLIENTES!$A$1:$H$300,8,0)</f>
        <v>#N/A</v>
      </c>
      <c r="P3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I38" t="e">
        <f>VLOOKUP($B38,CLIENTES!$A$1:$H$300,2,0)</f>
        <v>#N/A</v>
      </c>
      <c r="J38" t="e">
        <f>VLOOKUP($B38,CLIENTES!$A$1:$H$300,3,0)</f>
        <v>#N/A</v>
      </c>
      <c r="K38" t="e">
        <f>VLOOKUP($B38,CLIENTES!$A$1:$H$300,4,0)</f>
        <v>#N/A</v>
      </c>
      <c r="L38" t="e">
        <f>VLOOKUP($B38,CLIENTES!$A$1:$H$300,5,0)</f>
        <v>#N/A</v>
      </c>
      <c r="M38" t="e">
        <f>VLOOKUP($B38,CLIENTES!$A$1:$H$300,6,0)</f>
        <v>#N/A</v>
      </c>
      <c r="N38" t="e">
        <f>VLOOKUP($B38,CLIENTES!$A$1:$H$300,7,0)</f>
        <v>#N/A</v>
      </c>
      <c r="O38" t="e">
        <f>VLOOKUP($B38,CLIENTES!$A$1:$H$300,8,0)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I39" t="e">
        <f>VLOOKUP($B39,CLIENTES!$A$1:$H$300,2,0)</f>
        <v>#N/A</v>
      </c>
      <c r="J39" t="e">
        <f>VLOOKUP($B39,CLIENTES!$A$1:$H$300,3,0)</f>
        <v>#N/A</v>
      </c>
      <c r="K39" t="e">
        <f>VLOOKUP($B39,CLIENTES!$A$1:$H$300,4,0)</f>
        <v>#N/A</v>
      </c>
      <c r="L39" t="e">
        <f>VLOOKUP($B39,CLIENTES!$A$1:$H$300,5,0)</f>
        <v>#N/A</v>
      </c>
      <c r="M39" t="e">
        <f>VLOOKUP($B39,CLIENTES!$A$1:$H$300,6,0)</f>
        <v>#N/A</v>
      </c>
      <c r="N39" t="e">
        <f>VLOOKUP($B39,CLIENTES!$A$1:$H$300,7,0)</f>
        <v>#N/A</v>
      </c>
      <c r="O39" t="e">
        <f>VLOOKUP($B39,CLIENTES!$A$1:$H$300,8,0)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1"/>
      <c r="C40" s="6"/>
      <c r="D40" s="1"/>
      <c r="E40" s="1"/>
      <c r="F40" s="1"/>
      <c r="G40" s="1"/>
      <c r="I40" t="e">
        <f>VLOOKUP($B40,CLIENTES!$A$1:$H$300,2,0)</f>
        <v>#N/A</v>
      </c>
      <c r="J40" t="e">
        <f>VLOOKUP($B40,CLIENTES!$A$1:$H$300,3,0)</f>
        <v>#N/A</v>
      </c>
      <c r="K40" t="e">
        <f>VLOOKUP($B40,CLIENTES!$A$1:$H$300,4,0)</f>
        <v>#N/A</v>
      </c>
      <c r="L40" t="e">
        <f>VLOOKUP($B40,CLIENTES!$A$1:$H$300,5,0)</f>
        <v>#N/A</v>
      </c>
      <c r="M40" t="e">
        <f>VLOOKUP($B40,CLIENTES!$A$1:$H$300,6,0)</f>
        <v>#N/A</v>
      </c>
      <c r="N40" t="e">
        <f>VLOOKUP($B40,CLIENTES!$A$1:$H$300,7,0)</f>
        <v>#N/A</v>
      </c>
      <c r="O40" t="e">
        <f>VLOOKUP($B40,CLIENTES!$A$1:$H$300,8,0)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I41" t="e">
        <f>VLOOKUP($B41,CLIENTES!$A$1:$H$300,2,0)</f>
        <v>#N/A</v>
      </c>
      <c r="J41" t="e">
        <f>VLOOKUP($B41,CLIENTES!$A$1:$H$300,3,0)</f>
        <v>#N/A</v>
      </c>
      <c r="K41" t="e">
        <f>VLOOKUP($B41,CLIENTES!$A$1:$H$300,4,0)</f>
        <v>#N/A</v>
      </c>
      <c r="L41" t="e">
        <f>VLOOKUP($B41,CLIENTES!$A$1:$H$300,5,0)</f>
        <v>#N/A</v>
      </c>
      <c r="M41" t="e">
        <f>VLOOKUP($B41,CLIENTES!$A$1:$H$300,6,0)</f>
        <v>#N/A</v>
      </c>
      <c r="N41" t="e">
        <f>VLOOKUP($B41,CLIENTES!$A$1:$H$300,7,0)</f>
        <v>#N/A</v>
      </c>
      <c r="O41" t="e">
        <f>VLOOKUP($B41,CLIENTES!$A$1:$H$300,8,0)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I42" t="e">
        <f>VLOOKUP($B42,CLIENTES!$A$1:$H$300,2,0)</f>
        <v>#N/A</v>
      </c>
      <c r="J42" t="e">
        <f>VLOOKUP($B42,CLIENTES!$A$1:$H$300,3,0)</f>
        <v>#N/A</v>
      </c>
      <c r="K42" t="e">
        <f>VLOOKUP($B42,CLIENTES!$A$1:$H$300,4,0)</f>
        <v>#N/A</v>
      </c>
      <c r="L42" t="e">
        <f>VLOOKUP($B42,CLIENTES!$A$1:$H$300,5,0)</f>
        <v>#N/A</v>
      </c>
      <c r="M42" t="e">
        <f>VLOOKUP($B42,CLIENTES!$A$1:$H$300,6,0)</f>
        <v>#N/A</v>
      </c>
      <c r="N42" t="e">
        <f>VLOOKUP($B42,CLIENTES!$A$1:$H$300,7,0)</f>
        <v>#N/A</v>
      </c>
      <c r="O42" t="e">
        <f>VLOOKUP($B42,CLIENTES!$A$1:$H$300,8,0)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I43" t="e">
        <f>VLOOKUP($B43,CLIENTES!$A$1:$H$300,2,0)</f>
        <v>#N/A</v>
      </c>
      <c r="J43" t="e">
        <f>VLOOKUP($B43,CLIENTES!$A$1:$H$300,3,0)</f>
        <v>#N/A</v>
      </c>
      <c r="K43" t="e">
        <f>VLOOKUP($B43,CLIENTES!$A$1:$H$300,4,0)</f>
        <v>#N/A</v>
      </c>
      <c r="L43" t="e">
        <f>VLOOKUP($B43,CLIENTES!$A$1:$H$300,5,0)</f>
        <v>#N/A</v>
      </c>
      <c r="M43" t="e">
        <f>VLOOKUP($B43,CLIENTES!$A$1:$H$300,6,0)</f>
        <v>#N/A</v>
      </c>
      <c r="N43" t="e">
        <f>VLOOKUP($B43,CLIENTES!$A$1:$H$300,7,0)</f>
        <v>#N/A</v>
      </c>
      <c r="O43" t="e">
        <f>VLOOKUP($B43,CLIENTES!$A$1:$H$300,8,0)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1"/>
      <c r="E44" s="1"/>
      <c r="F44" s="1"/>
      <c r="G44" s="1"/>
      <c r="I44" t="e">
        <f>VLOOKUP($B44,CLIENTES!$A$1:$H$300,2,0)</f>
        <v>#N/A</v>
      </c>
      <c r="J44" t="e">
        <f>VLOOKUP($B44,CLIENTES!$A$1:$H$300,3,0)</f>
        <v>#N/A</v>
      </c>
      <c r="K44" t="e">
        <f>VLOOKUP($B44,CLIENTES!$A$1:$H$300,4,0)</f>
        <v>#N/A</v>
      </c>
      <c r="L44" t="e">
        <f>VLOOKUP($B44,CLIENTES!$A$1:$H$300,5,0)</f>
        <v>#N/A</v>
      </c>
      <c r="M44" t="e">
        <f>VLOOKUP($B44,CLIENTES!$A$1:$H$300,6,0)</f>
        <v>#N/A</v>
      </c>
      <c r="N44" t="e">
        <f>VLOOKUP($B44,CLIENTES!$A$1:$H$300,7,0)</f>
        <v>#N/A</v>
      </c>
      <c r="O44" t="e">
        <f>VLOOKUP($B44,CLIENTES!$A$1:$H$300,8,0)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1"/>
      <c r="E45" s="1"/>
      <c r="F45" s="1"/>
      <c r="G45" s="1"/>
      <c r="I45" t="e">
        <f>VLOOKUP($B45,CLIENTES!$A$1:$H$300,2,0)</f>
        <v>#N/A</v>
      </c>
      <c r="J45" t="e">
        <f>VLOOKUP($B45,CLIENTES!$A$1:$H$300,3,0)</f>
        <v>#N/A</v>
      </c>
      <c r="K45" t="e">
        <f>VLOOKUP($B45,CLIENTES!$A$1:$H$300,4,0)</f>
        <v>#N/A</v>
      </c>
      <c r="L45" t="e">
        <f>VLOOKUP($B45,CLIENTES!$A$1:$H$300,5,0)</f>
        <v>#N/A</v>
      </c>
      <c r="M45" t="e">
        <f>VLOOKUP($B45,CLIENTES!$A$1:$H$300,6,0)</f>
        <v>#N/A</v>
      </c>
      <c r="N45" t="e">
        <f>VLOOKUP($B45,CLIENTES!$A$1:$H$300,7,0)</f>
        <v>#N/A</v>
      </c>
      <c r="O45" t="e">
        <f>VLOOKUP($B45,CLIENTES!$A$1:$H$300,8,0)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C46" s="1"/>
      <c r="D46" s="1"/>
      <c r="E46" s="1"/>
      <c r="F46" s="1"/>
      <c r="G46" s="1"/>
      <c r="I46" t="e">
        <f>VLOOKUP($B46,CLIENTES!$A$1:$H$300,2,0)</f>
        <v>#N/A</v>
      </c>
      <c r="J46" t="e">
        <f>VLOOKUP($B46,CLIENTES!$A$1:$H$300,3,0)</f>
        <v>#N/A</v>
      </c>
      <c r="K46" t="e">
        <f>VLOOKUP($B46,CLIENTES!$A$1:$H$300,4,0)</f>
        <v>#N/A</v>
      </c>
      <c r="L46" t="e">
        <f>VLOOKUP($B46,CLIENTES!$A$1:$H$300,5,0)</f>
        <v>#N/A</v>
      </c>
      <c r="M46" t="e">
        <f>VLOOKUP($B46,CLIENTES!$A$1:$H$300,6,0)</f>
        <v>#N/A</v>
      </c>
      <c r="N46" t="e">
        <f>VLOOKUP($B46,CLIENTES!$A$1:$H$300,7,0)</f>
        <v>#N/A</v>
      </c>
      <c r="O46" t="e">
        <f>VLOOKUP($B46,CLIENTES!$A$1:$H$300,8,0)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I47" t="e">
        <f>VLOOKUP($B47,CLIENTES!$A$1:$H$300,2,0)</f>
        <v>#N/A</v>
      </c>
      <c r="J47" t="e">
        <f>VLOOKUP($B47,CLIENTES!$A$1:$H$300,3,0)</f>
        <v>#N/A</v>
      </c>
      <c r="K47" t="e">
        <f>VLOOKUP($B47,CLIENTES!$A$1:$H$300,4,0)</f>
        <v>#N/A</v>
      </c>
      <c r="L47" t="e">
        <f>VLOOKUP($B47,CLIENTES!$A$1:$H$300,5,0)</f>
        <v>#N/A</v>
      </c>
      <c r="M47" t="e">
        <f>VLOOKUP($B47,CLIENTES!$A$1:$H$300,6,0)</f>
        <v>#N/A</v>
      </c>
      <c r="N47" t="e">
        <f>VLOOKUP($B47,CLIENTES!$A$1:$H$300,7,0)</f>
        <v>#N/A</v>
      </c>
      <c r="O47" t="e">
        <f>VLOOKUP($B47,CLIENTES!$A$1:$H$300,8,0)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6"/>
      <c r="E48" s="1"/>
      <c r="F48" s="1"/>
      <c r="G48" s="1"/>
      <c r="I48" t="e">
        <f>VLOOKUP($B48,CLIENTES!$A$1:$H$300,2,0)</f>
        <v>#N/A</v>
      </c>
      <c r="J48" t="e">
        <f>VLOOKUP($B48,CLIENTES!$A$1:$H$300,3,0)</f>
        <v>#N/A</v>
      </c>
      <c r="K48" t="e">
        <f>VLOOKUP($B48,CLIENTES!$A$1:$H$300,4,0)</f>
        <v>#N/A</v>
      </c>
      <c r="L48" t="e">
        <f>VLOOKUP($B48,CLIENTES!$A$1:$H$300,5,0)</f>
        <v>#N/A</v>
      </c>
      <c r="M48" t="e">
        <f>VLOOKUP($B48,CLIENTES!$A$1:$H$300,6,0)</f>
        <v>#N/A</v>
      </c>
      <c r="N48" t="e">
        <f>VLOOKUP($B48,CLIENTES!$A$1:$H$300,7,0)</f>
        <v>#N/A</v>
      </c>
      <c r="O48" t="e">
        <f>VLOOKUP($B48,CLIENTES!$A$1:$H$300,8,0)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I49" t="e">
        <f>VLOOKUP($B49,CLIENTES!$A$1:$H$300,2,0)</f>
        <v>#N/A</v>
      </c>
      <c r="J49" t="e">
        <f>VLOOKUP($B49,CLIENTES!$A$1:$H$300,3,0)</f>
        <v>#N/A</v>
      </c>
      <c r="K49" t="e">
        <f>VLOOKUP($B49,CLIENTES!$A$1:$H$300,4,0)</f>
        <v>#N/A</v>
      </c>
      <c r="L49" t="e">
        <f>VLOOKUP($B49,CLIENTES!$A$1:$H$300,5,0)</f>
        <v>#N/A</v>
      </c>
      <c r="M49" t="e">
        <f>VLOOKUP($B49,CLIENTES!$A$1:$H$300,6,0)</f>
        <v>#N/A</v>
      </c>
      <c r="N49" t="e">
        <f>VLOOKUP($B49,CLIENTES!$A$1:$H$300,7,0)</f>
        <v>#N/A</v>
      </c>
      <c r="O49" t="e">
        <f>VLOOKUP($B49,CLIENTES!$A$1:$H$300,8,0)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6"/>
      <c r="F50" s="1"/>
      <c r="G50" s="1"/>
      <c r="I50" t="e">
        <f>VLOOKUP($B50,CLIENTES!$A$1:$H$300,2,0)</f>
        <v>#N/A</v>
      </c>
      <c r="J50" t="e">
        <f>VLOOKUP($B50,CLIENTES!$A$1:$H$300,3,0)</f>
        <v>#N/A</v>
      </c>
      <c r="K50" t="e">
        <f>VLOOKUP($B50,CLIENTES!$A$1:$H$300,4,0)</f>
        <v>#N/A</v>
      </c>
      <c r="L50" t="e">
        <f>VLOOKUP($B50,CLIENTES!$A$1:$H$300,5,0)</f>
        <v>#N/A</v>
      </c>
      <c r="M50" t="e">
        <f>VLOOKUP($B50,CLIENTES!$A$1:$H$300,6,0)</f>
        <v>#N/A</v>
      </c>
      <c r="N50" t="e">
        <f>VLOOKUP($B50,CLIENTES!$A$1:$H$300,7,0)</f>
        <v>#N/A</v>
      </c>
      <c r="O50" t="e">
        <f>VLOOKUP($B50,CLIENTES!$A$1:$H$300,8,0)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6"/>
      <c r="E51" s="1"/>
      <c r="F51" s="1"/>
      <c r="G51" s="1"/>
      <c r="I51" t="e">
        <f>VLOOKUP($B51,CLIENTES!$A$1:$H$300,2,0)</f>
        <v>#N/A</v>
      </c>
      <c r="J51" t="e">
        <f>VLOOKUP($B51,CLIENTES!$A$1:$H$300,3,0)</f>
        <v>#N/A</v>
      </c>
      <c r="K51" t="e">
        <f>VLOOKUP($B51,CLIENTES!$A$1:$H$300,4,0)</f>
        <v>#N/A</v>
      </c>
      <c r="L51" t="e">
        <f>VLOOKUP($B51,CLIENTES!$A$1:$H$300,5,0)</f>
        <v>#N/A</v>
      </c>
      <c r="M51" t="e">
        <f>VLOOKUP($B51,CLIENTES!$A$1:$H$300,6,0)</f>
        <v>#N/A</v>
      </c>
      <c r="N51" t="e">
        <f>VLOOKUP($B51,CLIENTES!$A$1:$H$300,7,0)</f>
        <v>#N/A</v>
      </c>
      <c r="O51" t="e">
        <f>VLOOKUP($B51,CLIENTES!$A$1:$H$300,8,0)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6"/>
      <c r="E52" s="1"/>
      <c r="F52" s="1"/>
      <c r="G52" s="1"/>
      <c r="I52" t="e">
        <f>VLOOKUP($B52,CLIENTES!$A$1:$H$300,2,0)</f>
        <v>#N/A</v>
      </c>
      <c r="J52" t="e">
        <f>VLOOKUP($B52,CLIENTES!$A$1:$H$300,3,0)</f>
        <v>#N/A</v>
      </c>
      <c r="K52" t="e">
        <f>VLOOKUP($B52,CLIENTES!$A$1:$H$300,4,0)</f>
        <v>#N/A</v>
      </c>
      <c r="L52" t="e">
        <f>VLOOKUP($B52,CLIENTES!$A$1:$H$300,5,0)</f>
        <v>#N/A</v>
      </c>
      <c r="M52" t="e">
        <f>VLOOKUP($B52,CLIENTES!$A$1:$H$300,6,0)</f>
        <v>#N/A</v>
      </c>
      <c r="N52" t="e">
        <f>VLOOKUP($B52,CLIENTES!$A$1:$H$300,7,0)</f>
        <v>#N/A</v>
      </c>
      <c r="O52" t="e">
        <f>VLOOKUP($B52,CLIENTES!$A$1:$H$300,8,0)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5"/>
      <c r="C53" s="1"/>
      <c r="D53" s="1"/>
      <c r="E53" s="1"/>
      <c r="F53" s="1"/>
      <c r="G53" s="1"/>
      <c r="I53" t="e">
        <f>VLOOKUP($B53,CLIENTES!$A$1:$H$300,2,0)</f>
        <v>#N/A</v>
      </c>
      <c r="J53" t="e">
        <f>VLOOKUP($B53,CLIENTES!$A$1:$H$300,3,0)</f>
        <v>#N/A</v>
      </c>
      <c r="K53" t="e">
        <f>VLOOKUP($B53,CLIENTES!$A$1:$H$300,4,0)</f>
        <v>#N/A</v>
      </c>
      <c r="L53" t="e">
        <f>VLOOKUP($B53,CLIENTES!$A$1:$H$300,5,0)</f>
        <v>#N/A</v>
      </c>
      <c r="M53" t="e">
        <f>VLOOKUP($B53,CLIENTES!$A$1:$H$300,6,0)</f>
        <v>#N/A</v>
      </c>
      <c r="N53" t="e">
        <f>VLOOKUP($B53,CLIENTES!$A$1:$H$300,7,0)</f>
        <v>#N/A</v>
      </c>
      <c r="O53" t="e">
        <f>VLOOKUP($B53,CLIENTES!$A$1:$H$300,8,0)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VLOOKUP($B54,CLIENTES!$A$1:$H$300,2,0)</f>
        <v>#N/A</v>
      </c>
      <c r="J54" t="e">
        <f>VLOOKUP($B54,CLIENTES!$A$1:$H$300,3,0)</f>
        <v>#N/A</v>
      </c>
      <c r="K54" t="e">
        <f>VLOOKUP($B54,CLIENTES!$A$1:$H$300,4,0)</f>
        <v>#N/A</v>
      </c>
      <c r="L54" t="e">
        <f>VLOOKUP($B54,CLIENTES!$A$1:$H$300,5,0)</f>
        <v>#N/A</v>
      </c>
      <c r="M54" t="e">
        <f>VLOOKUP($B54,CLIENTES!$A$1:$H$300,6,0)</f>
        <v>#N/A</v>
      </c>
      <c r="N54" t="e">
        <f>VLOOKUP($B54,CLIENTES!$A$1:$H$300,7,0)</f>
        <v>#N/A</v>
      </c>
      <c r="O54" t="e">
        <f>VLOOKUP($B54,CLIENTES!$A$1:$H$300,8,0)</f>
        <v>#N/A</v>
      </c>
      <c r="P54" t="str">
        <f t="shared" si="2"/>
        <v xml:space="preserve">; </v>
      </c>
    </row>
    <row r="55" spans="1:16" ht="15.75" thickBot="1" x14ac:dyDescent="0.3">
      <c r="B55" s="1"/>
      <c r="C55" s="1"/>
      <c r="D55" s="1"/>
      <c r="E55" s="1"/>
      <c r="F55" s="1"/>
      <c r="G55" s="1"/>
    </row>
    <row r="56" spans="1:16" ht="15.75" thickBot="1" x14ac:dyDescent="0.3">
      <c r="B56" s="1"/>
      <c r="C56" s="1"/>
      <c r="D56" s="1"/>
      <c r="E56" s="1"/>
      <c r="F56" s="1"/>
      <c r="G56" s="1"/>
    </row>
    <row r="57" spans="1:16" ht="15.75" thickBot="1" x14ac:dyDescent="0.3">
      <c r="B57" s="1"/>
      <c r="C57" s="1"/>
      <c r="D57" s="1"/>
      <c r="E57" s="1"/>
      <c r="F57" s="1"/>
      <c r="G57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3"/>
  <sheetViews>
    <sheetView workbookViewId="0">
      <selection activeCell="B38" sqref="B38"/>
    </sheetView>
  </sheetViews>
  <sheetFormatPr baseColWidth="10" defaultRowHeight="40.5" customHeight="1" x14ac:dyDescent="0.25"/>
  <cols>
    <col min="1" max="1" width="3" style="15" bestFit="1" customWidth="1"/>
    <col min="2" max="2" width="25.5703125" style="19" bestFit="1" customWidth="1"/>
    <col min="3" max="3" width="17.28515625" style="15" customWidth="1"/>
    <col min="4" max="4" width="18.42578125" style="15" customWidth="1"/>
    <col min="5" max="5" width="25.5703125" style="15" customWidth="1"/>
    <col min="6" max="6" width="23.42578125" style="15" bestFit="1" customWidth="1"/>
    <col min="7" max="7" width="15.140625" style="15" customWidth="1"/>
    <col min="8" max="8" width="16.7109375" style="15" customWidth="1"/>
    <col min="9" max="9" width="17.42578125" style="47" bestFit="1" customWidth="1"/>
    <col min="10" max="10" width="6.5703125" style="15" customWidth="1"/>
    <col min="11" max="16384" width="11.42578125" style="15"/>
  </cols>
  <sheetData>
    <row r="1" spans="1:10" ht="40.5" customHeight="1" x14ac:dyDescent="0.25">
      <c r="A1" s="14"/>
      <c r="B1" s="16" t="s">
        <v>246</v>
      </c>
      <c r="C1" s="16" t="s">
        <v>252</v>
      </c>
      <c r="D1" s="16" t="s">
        <v>275</v>
      </c>
      <c r="E1" s="16" t="s">
        <v>256</v>
      </c>
      <c r="F1" s="16" t="s">
        <v>277</v>
      </c>
      <c r="G1" s="16" t="s">
        <v>258</v>
      </c>
      <c r="H1" s="16" t="s">
        <v>257</v>
      </c>
      <c r="I1" s="45" t="s">
        <v>251</v>
      </c>
      <c r="J1" s="16" t="s">
        <v>281</v>
      </c>
    </row>
    <row r="2" spans="1:10" ht="48.75" customHeight="1" x14ac:dyDescent="0.25">
      <c r="A2" s="17">
        <f>'04-01-21'!A2</f>
        <v>1</v>
      </c>
      <c r="B2" s="18" t="str">
        <f>CONCATENATE('04-01-21'!J2," ",'04-01-21'!K2)</f>
        <v>Gabriel Viqueira Miranda</v>
      </c>
      <c r="C2" s="17">
        <f>'04-01-21'!O2</f>
        <v>0</v>
      </c>
      <c r="D2" s="17">
        <f>'04-01-21'!C2</f>
        <v>0</v>
      </c>
      <c r="E2" s="17" t="str">
        <f>'04-01-21'!D2</f>
        <v>SALMÓN EN SALSA DE SIDRA</v>
      </c>
      <c r="F2" s="17" t="str">
        <f>'04-01-21'!E2</f>
        <v>PATATAS COCIDAS</v>
      </c>
      <c r="G2" s="17" t="str">
        <f>'04-01-21'!G2</f>
        <v>AGUA</v>
      </c>
      <c r="H2" s="17" t="str">
        <f>'04-01-21'!F2</f>
        <v>FRUTA</v>
      </c>
      <c r="I2" s="46">
        <f>'04-01-21'!H2</f>
        <v>0</v>
      </c>
      <c r="J2" s="17"/>
    </row>
    <row r="3" spans="1:10" ht="53.25" customHeight="1" x14ac:dyDescent="0.25">
      <c r="A3" s="17">
        <f>'04-01-21'!A3</f>
        <v>2</v>
      </c>
      <c r="B3" s="18" t="str">
        <f>CONCATENATE('04-01-21'!J3," ",'04-01-21'!K3)</f>
        <v>Jorge Montero Gabarro</v>
      </c>
      <c r="C3" s="17">
        <f>'04-01-21'!O3</f>
        <v>0</v>
      </c>
      <c r="D3" s="17" t="str">
        <f>'04-01-21'!C3</f>
        <v>TIMBAL DE VERDURAS GRATINADAS</v>
      </c>
      <c r="E3" s="17" t="str">
        <f>'04-01-21'!D3</f>
        <v>FILETE DE TERNERA</v>
      </c>
      <c r="F3" s="17" t="str">
        <f>'04-01-21'!E3</f>
        <v>PATATAS FRITAS</v>
      </c>
      <c r="G3" s="17" t="str">
        <f>'04-01-21'!G3</f>
        <v>COCA-COLA</v>
      </c>
      <c r="H3" s="17" t="str">
        <f>'04-01-21'!F3</f>
        <v>SELVA NEGRA</v>
      </c>
      <c r="I3" s="46">
        <f>'04-01-21'!H3</f>
        <v>0</v>
      </c>
      <c r="J3" s="17"/>
    </row>
    <row r="4" spans="1:10" ht="54.75" customHeight="1" x14ac:dyDescent="0.25">
      <c r="A4" s="17">
        <f>'04-01-21'!A4</f>
        <v>3</v>
      </c>
      <c r="B4" s="18" t="str">
        <f>CONCATENATE('04-01-21'!J4," ",'04-01-21'!K4)</f>
        <v>HELENA RAMA ALVARELLOS</v>
      </c>
      <c r="C4" s="17">
        <f>'04-01-21'!O4</f>
        <v>0</v>
      </c>
      <c r="D4" s="17" t="str">
        <f>'04-01-21'!C4</f>
        <v>TIMBAL DE VERDURAS GRATINADAS</v>
      </c>
      <c r="E4" s="17">
        <f>'04-01-21'!D4</f>
        <v>0</v>
      </c>
      <c r="F4" s="17">
        <f>'04-01-21'!E4</f>
        <v>0</v>
      </c>
      <c r="G4" s="17" t="str">
        <f>'04-01-21'!G4</f>
        <v>AGUA</v>
      </c>
      <c r="H4" s="17" t="str">
        <f>'04-01-21'!F4</f>
        <v>YOGURT</v>
      </c>
      <c r="I4" s="46" t="str">
        <f>'04-01-21'!H4</f>
        <v>Cualquier yogur menos natural azucarado, gracias!</v>
      </c>
      <c r="J4" s="17"/>
    </row>
    <row r="5" spans="1:10" ht="55.5" customHeight="1" x14ac:dyDescent="0.25">
      <c r="A5" s="17">
        <f>'04-01-21'!A5</f>
        <v>4</v>
      </c>
      <c r="B5" s="18" t="str">
        <f>CONCATENATE('04-01-21'!J5," ",'04-01-21'!K5)</f>
        <v>IVAN BOTANA GARCIA</v>
      </c>
      <c r="C5" s="17">
        <f>'04-01-21'!O5</f>
        <v>0</v>
      </c>
      <c r="D5" s="17" t="str">
        <f>'04-01-21'!C5</f>
        <v>TIMBAL DE VERDURAS GRATINADAS</v>
      </c>
      <c r="E5" s="17" t="str">
        <f>'04-01-21'!D5</f>
        <v>SALMÓN EN SALSA DE SIDRA</v>
      </c>
      <c r="F5" s="17" t="str">
        <f>'04-01-21'!E5</f>
        <v>ENSALADA</v>
      </c>
      <c r="G5" s="17" t="str">
        <f>'04-01-21'!G5</f>
        <v>AGUA</v>
      </c>
      <c r="H5" s="17" t="str">
        <f>'04-01-21'!F5</f>
        <v>FRUTA</v>
      </c>
      <c r="I5" s="46">
        <f>'04-01-21'!H5</f>
        <v>0</v>
      </c>
      <c r="J5" s="17"/>
    </row>
    <row r="6" spans="1:10" ht="52.5" customHeight="1" x14ac:dyDescent="0.25">
      <c r="A6" s="17">
        <f>'04-01-21'!A6</f>
        <v>5</v>
      </c>
      <c r="B6" s="18" t="str">
        <f>CONCATENATE('04-01-21'!J6," ",'04-01-21'!K6)</f>
        <v>Jesus Lopez Perez</v>
      </c>
      <c r="C6" s="17" t="str">
        <f>'04-01-21'!O6</f>
        <v>gluten</v>
      </c>
      <c r="D6" s="17" t="str">
        <f>'04-01-21'!C6</f>
        <v>EXPRESS</v>
      </c>
      <c r="E6" s="17" t="str">
        <f>'04-01-21'!D6</f>
        <v>ZORZA CON PATATAS</v>
      </c>
      <c r="F6" s="17" t="str">
        <f>'04-01-21'!E6</f>
        <v>PATATAS FRITAS</v>
      </c>
      <c r="G6" s="17" t="str">
        <f>'04-01-21'!G6</f>
        <v>AGUA</v>
      </c>
      <c r="H6" s="17" t="str">
        <f>'04-01-21'!F6</f>
        <v>YOGURT</v>
      </c>
      <c r="I6" s="46" t="str">
        <f>'04-01-21'!H6</f>
        <v>Comedor i+d. Sin pan</v>
      </c>
      <c r="J6" s="17"/>
    </row>
    <row r="7" spans="1:10" ht="46.5" customHeight="1" x14ac:dyDescent="0.25">
      <c r="A7" s="17">
        <f>'04-01-21'!A7</f>
        <v>6</v>
      </c>
      <c r="B7" s="18" t="str">
        <f>CONCATENATE('04-01-21'!J7," ",'04-01-21'!K7)</f>
        <v>Brais Chas Gestal</v>
      </c>
      <c r="C7" s="17">
        <f>'04-01-21'!O7</f>
        <v>0</v>
      </c>
      <c r="D7" s="17" t="str">
        <f>'04-01-21'!C7</f>
        <v>EXPRESS</v>
      </c>
      <c r="E7" s="17" t="str">
        <f>'04-01-21'!D7</f>
        <v>MACARRONES BOLOÑESA</v>
      </c>
      <c r="F7" s="17" t="str">
        <f>'04-01-21'!E7</f>
        <v>MENESTRA DE VERDURAS</v>
      </c>
      <c r="G7" s="17" t="str">
        <f>'04-01-21'!G7</f>
        <v>AGUA</v>
      </c>
      <c r="H7" s="17" t="str">
        <f>'04-01-21'!F7</f>
        <v>FRUTA</v>
      </c>
      <c r="I7" s="46" t="str">
        <f>'04-01-21'!H7</f>
        <v>De postre mandarinas por favor.</v>
      </c>
      <c r="J7" s="17"/>
    </row>
    <row r="8" spans="1:10" ht="55.5" customHeight="1" x14ac:dyDescent="0.25">
      <c r="A8" s="17">
        <f>'04-01-21'!A8</f>
        <v>7</v>
      </c>
      <c r="B8" s="18" t="str">
        <f>CONCATENATE('04-01-21'!J8," ",'04-01-21'!K8)</f>
        <v>Emmanuel Ponte Varela</v>
      </c>
      <c r="C8" s="17">
        <f>'04-01-21'!O8</f>
        <v>0</v>
      </c>
      <c r="D8" s="17" t="str">
        <f>'04-01-21'!C8</f>
        <v>EXPRESS</v>
      </c>
      <c r="E8" s="17" t="str">
        <f>'04-01-21'!D8</f>
        <v>ZORZA CON PATATAS</v>
      </c>
      <c r="F8" s="17" t="str">
        <f>'04-01-21'!E8</f>
        <v>PATATAS FRITAS</v>
      </c>
      <c r="G8" s="17" t="str">
        <f>'04-01-21'!G8</f>
        <v>AGUA</v>
      </c>
      <c r="H8" s="17" t="str">
        <f>'04-01-21'!F8</f>
        <v>FRUTA</v>
      </c>
      <c r="I8" s="46">
        <f>'04-01-21'!H8</f>
        <v>0</v>
      </c>
      <c r="J8" s="17"/>
    </row>
    <row r="9" spans="1:10" ht="44.25" customHeight="1" x14ac:dyDescent="0.25">
      <c r="A9" s="17">
        <f>'04-01-21'!A9</f>
        <v>8</v>
      </c>
      <c r="B9" s="18" t="str">
        <f>CONCATENATE('04-01-21'!J9," ",'04-01-21'!K9)</f>
        <v>Santiago Antón Area</v>
      </c>
      <c r="C9" s="17">
        <f>'04-01-21'!O9</f>
        <v>0</v>
      </c>
      <c r="D9" s="17" t="str">
        <f>'04-01-21'!C9</f>
        <v>EXPRESS</v>
      </c>
      <c r="E9" s="17" t="str">
        <f>'04-01-21'!D9</f>
        <v>MACARRONES BOLOÑESA</v>
      </c>
      <c r="F9" s="17">
        <f>'04-01-21'!E9</f>
        <v>0</v>
      </c>
      <c r="G9" s="17" t="str">
        <f>'04-01-21'!G9</f>
        <v>AGUA</v>
      </c>
      <c r="H9" s="17" t="str">
        <f>'04-01-21'!F9</f>
        <v>FRUTA</v>
      </c>
      <c r="I9" s="46">
        <f>'04-01-21'!H9</f>
        <v>0</v>
      </c>
      <c r="J9" s="17"/>
    </row>
    <row r="10" spans="1:10" ht="40.5" customHeight="1" x14ac:dyDescent="0.25">
      <c r="A10" s="17">
        <f>'04-01-21'!A10</f>
        <v>9</v>
      </c>
      <c r="B10" s="18" t="str">
        <f>CONCATENATE('04-01-21'!J10," ",'04-01-21'!K10)</f>
        <v>Alberto Lopez Penide</v>
      </c>
      <c r="C10" s="17">
        <f>'04-01-21'!O10</f>
        <v>0</v>
      </c>
      <c r="D10" s="17" t="str">
        <f>'04-01-21'!C10</f>
        <v>EXPRESS</v>
      </c>
      <c r="E10" s="17" t="str">
        <f>'04-01-21'!D10</f>
        <v>MACARRONES BOLOÑESA</v>
      </c>
      <c r="F10" s="17">
        <f>'04-01-21'!E10</f>
        <v>0</v>
      </c>
      <c r="G10" s="17" t="str">
        <f>'04-01-21'!G10</f>
        <v>AGUA</v>
      </c>
      <c r="H10" s="17" t="str">
        <f>'04-01-21'!F10</f>
        <v>FRUTA</v>
      </c>
      <c r="I10" s="46" t="str">
        <f>'04-01-21'!H10</f>
        <v>plátano y pera si es posible. Saludos y feliz año!</v>
      </c>
      <c r="J10" s="17"/>
    </row>
    <row r="11" spans="1:10" ht="40.5" customHeight="1" x14ac:dyDescent="0.25">
      <c r="A11" s="17">
        <f>'04-01-21'!A11</f>
        <v>10</v>
      </c>
      <c r="B11" s="18" t="str">
        <f>CONCATENATE('04-01-21'!J11," ",'04-01-21'!K11)</f>
        <v>Pablo Arufe Lires</v>
      </c>
      <c r="C11" s="17">
        <f>'04-01-21'!O11</f>
        <v>0</v>
      </c>
      <c r="D11" s="17" t="str">
        <f>'04-01-21'!C11</f>
        <v>EXPRESS</v>
      </c>
      <c r="E11" s="17" t="str">
        <f>'04-01-21'!D11</f>
        <v>ZORZA CON PATATAS</v>
      </c>
      <c r="F11" s="17">
        <f>'04-01-21'!E11</f>
        <v>0</v>
      </c>
      <c r="G11" s="17" t="str">
        <f>'04-01-21'!G11</f>
        <v>AGUA</v>
      </c>
      <c r="H11" s="17" t="str">
        <f>'04-01-21'!F11</f>
        <v>YOGURT</v>
      </c>
      <c r="I11" s="46">
        <f>'04-01-21'!H11</f>
        <v>0</v>
      </c>
      <c r="J11" s="17"/>
    </row>
    <row r="12" spans="1:10" ht="67.5" customHeight="1" x14ac:dyDescent="0.25">
      <c r="A12" s="17">
        <f>'04-01-21'!A12</f>
        <v>11</v>
      </c>
      <c r="B12" s="18" t="str">
        <f>CONCATENATE('04-01-21'!J12," ",'04-01-21'!K12)</f>
        <v>DARÍO XOÁN PÉREZ CUENCA</v>
      </c>
      <c r="C12" s="17">
        <f>'04-01-21'!O12</f>
        <v>0</v>
      </c>
      <c r="D12" s="17" t="str">
        <f>'04-01-21'!C12</f>
        <v>EXPRESS</v>
      </c>
      <c r="E12" s="17" t="str">
        <f>'04-01-21'!D12</f>
        <v>MACARRONES BOLOÑESA</v>
      </c>
      <c r="F12" s="17">
        <f>'04-01-21'!E12</f>
        <v>0</v>
      </c>
      <c r="G12" s="17" t="str">
        <f>'04-01-21'!G12</f>
        <v>AGUA</v>
      </c>
      <c r="H12" s="17" t="str">
        <f>'04-01-21'!F12</f>
        <v>YOGURT</v>
      </c>
      <c r="I12" s="46">
        <f>'04-01-21'!H12</f>
        <v>0</v>
      </c>
      <c r="J12" s="17"/>
    </row>
    <row r="13" spans="1:10" ht="40.5" customHeight="1" x14ac:dyDescent="0.25">
      <c r="A13" s="17">
        <f>'04-01-21'!A13</f>
        <v>12</v>
      </c>
      <c r="B13" s="18" t="str">
        <f>CONCATENATE('04-01-21'!J13," ",'04-01-21'!K13)</f>
        <v>Manuel Regueiro Seoane</v>
      </c>
      <c r="C13" s="17">
        <f>'04-01-21'!O13</f>
        <v>0</v>
      </c>
      <c r="D13" s="17" t="str">
        <f>'04-01-21'!C13</f>
        <v>EXPRESS</v>
      </c>
      <c r="E13" s="17" t="str">
        <f>'04-01-21'!D13</f>
        <v>ZORZA CON PATATAS</v>
      </c>
      <c r="F13" s="17" t="str">
        <f>'04-01-21'!E13</f>
        <v>PATATAS FRITAS</v>
      </c>
      <c r="G13" s="17" t="str">
        <f>'04-01-21'!G13</f>
        <v>AGUA</v>
      </c>
      <c r="H13" s="17" t="str">
        <f>'04-01-21'!F13</f>
        <v>YOGURT</v>
      </c>
      <c r="I13" s="46">
        <f>'04-01-21'!H13</f>
        <v>0</v>
      </c>
      <c r="J13" s="17"/>
    </row>
    <row r="14" spans="1:10" ht="49.5" customHeight="1" x14ac:dyDescent="0.25">
      <c r="A14" s="17">
        <f>'04-01-21'!A14</f>
        <v>13</v>
      </c>
      <c r="B14" s="18" t="str">
        <f>CONCATENATE('04-01-21'!J14," ",'04-01-21'!K14)</f>
        <v>Miguel González Alonso</v>
      </c>
      <c r="C14" s="17">
        <f>'04-01-21'!O14</f>
        <v>0</v>
      </c>
      <c r="D14" s="17" t="str">
        <f>'04-01-21'!C14</f>
        <v>EXPRESS</v>
      </c>
      <c r="E14" s="17" t="str">
        <f>'04-01-21'!D14</f>
        <v>MACARRONES BOLOÑESA</v>
      </c>
      <c r="F14" s="17">
        <f>'04-01-21'!E14</f>
        <v>0</v>
      </c>
      <c r="G14" s="17" t="str">
        <f>'04-01-21'!G14</f>
        <v>AGUA</v>
      </c>
      <c r="H14" s="17" t="str">
        <f>'04-01-21'!F14</f>
        <v>YOGURT</v>
      </c>
      <c r="I14" s="46">
        <f>'04-01-21'!H14</f>
        <v>0</v>
      </c>
      <c r="J14" s="17"/>
    </row>
    <row r="15" spans="1:10" ht="51" customHeight="1" x14ac:dyDescent="0.25">
      <c r="A15" s="17">
        <f>'04-01-21'!A15</f>
        <v>14</v>
      </c>
      <c r="B15" s="18" t="e">
        <f>CONCATENATE('04-01-21'!J15," ",'04-01-21'!K15)</f>
        <v>#N/A</v>
      </c>
      <c r="C15" s="17" t="e">
        <f>'04-01-21'!O15</f>
        <v>#N/A</v>
      </c>
      <c r="D15" s="17">
        <f>'04-01-21'!C15</f>
        <v>0</v>
      </c>
      <c r="E15" s="17">
        <f>'04-01-21'!D15</f>
        <v>0</v>
      </c>
      <c r="F15" s="17">
        <f>'04-01-21'!E15</f>
        <v>0</v>
      </c>
      <c r="G15" s="17">
        <f>'04-01-21'!G15</f>
        <v>0</v>
      </c>
      <c r="H15" s="17">
        <f>'04-01-21'!F15</f>
        <v>0</v>
      </c>
      <c r="I15" s="46">
        <f>'04-01-21'!H15</f>
        <v>0</v>
      </c>
      <c r="J15" s="17"/>
    </row>
    <row r="16" spans="1:10" ht="40.5" customHeight="1" x14ac:dyDescent="0.25">
      <c r="A16" s="17">
        <f>'04-01-21'!A16</f>
        <v>15</v>
      </c>
      <c r="B16" s="18" t="e">
        <f>CONCATENATE('04-01-21'!J16," ",'04-01-21'!K16)</f>
        <v>#N/A</v>
      </c>
      <c r="C16" s="17" t="e">
        <f>'04-01-21'!O16</f>
        <v>#N/A</v>
      </c>
      <c r="D16" s="17">
        <f>'04-01-21'!C16</f>
        <v>0</v>
      </c>
      <c r="E16" s="17">
        <f>'04-01-21'!D16</f>
        <v>0</v>
      </c>
      <c r="F16" s="17">
        <f>'04-01-21'!E16</f>
        <v>0</v>
      </c>
      <c r="G16" s="17">
        <f>'04-01-21'!G16</f>
        <v>0</v>
      </c>
      <c r="H16" s="17">
        <f>'04-01-21'!F16</f>
        <v>0</v>
      </c>
      <c r="I16" s="46">
        <f>'04-01-21'!H16</f>
        <v>0</v>
      </c>
      <c r="J16" s="17"/>
    </row>
    <row r="17" spans="1:10" ht="72" customHeight="1" x14ac:dyDescent="0.25">
      <c r="A17" s="17">
        <f>'04-01-21'!A17</f>
        <v>16</v>
      </c>
      <c r="B17" s="18" t="e">
        <f>CONCATENATE('04-01-21'!J17," ",'04-01-21'!K17)</f>
        <v>#N/A</v>
      </c>
      <c r="C17" s="17" t="e">
        <f>'04-01-21'!O17</f>
        <v>#N/A</v>
      </c>
      <c r="D17" s="17">
        <f>'04-01-21'!C17</f>
        <v>0</v>
      </c>
      <c r="E17" s="17">
        <f>'04-01-21'!D17</f>
        <v>0</v>
      </c>
      <c r="F17" s="17">
        <f>'04-01-21'!E17</f>
        <v>0</v>
      </c>
      <c r="G17" s="17">
        <f>'04-01-21'!G17</f>
        <v>0</v>
      </c>
      <c r="H17" s="17">
        <f>'04-01-21'!F17</f>
        <v>0</v>
      </c>
      <c r="I17" s="46">
        <f>'04-01-21'!H17</f>
        <v>0</v>
      </c>
      <c r="J17" s="17"/>
    </row>
    <row r="18" spans="1:10" ht="52.5" customHeight="1" x14ac:dyDescent="0.25">
      <c r="A18" s="17">
        <f>'04-01-21'!A18</f>
        <v>17</v>
      </c>
      <c r="B18" s="18" t="e">
        <f>CONCATENATE('04-01-21'!J18," ",'04-01-21'!K18)</f>
        <v>#N/A</v>
      </c>
      <c r="C18" s="17" t="e">
        <f>'04-01-21'!O18</f>
        <v>#N/A</v>
      </c>
      <c r="D18" s="17">
        <f>'04-01-21'!C18</f>
        <v>0</v>
      </c>
      <c r="E18" s="17">
        <f>'04-01-21'!D18</f>
        <v>0</v>
      </c>
      <c r="F18" s="17">
        <f>'04-01-21'!E18</f>
        <v>0</v>
      </c>
      <c r="G18" s="17">
        <f>'04-01-21'!G18</f>
        <v>0</v>
      </c>
      <c r="H18" s="17">
        <f>'04-01-21'!F18</f>
        <v>0</v>
      </c>
      <c r="I18" s="46">
        <f>'04-01-21'!H18</f>
        <v>0</v>
      </c>
      <c r="J18" s="17"/>
    </row>
    <row r="19" spans="1:10" ht="45.75" customHeight="1" x14ac:dyDescent="0.25">
      <c r="A19" s="17">
        <f>'04-01-21'!A19</f>
        <v>18</v>
      </c>
      <c r="B19" s="18" t="e">
        <f>CONCATENATE('04-01-21'!J19," ",'04-01-21'!K19)</f>
        <v>#N/A</v>
      </c>
      <c r="C19" s="17" t="e">
        <f>'04-01-21'!O19</f>
        <v>#N/A</v>
      </c>
      <c r="D19" s="17">
        <f>'04-01-21'!C19</f>
        <v>0</v>
      </c>
      <c r="E19" s="17">
        <f>'04-01-21'!D19</f>
        <v>0</v>
      </c>
      <c r="F19" s="17">
        <f>'04-01-21'!E19</f>
        <v>0</v>
      </c>
      <c r="G19" s="17">
        <f>'04-01-21'!G19</f>
        <v>0</v>
      </c>
      <c r="H19" s="17">
        <f>'04-01-21'!F19</f>
        <v>0</v>
      </c>
      <c r="I19" s="46">
        <f>'04-01-21'!H19</f>
        <v>0</v>
      </c>
      <c r="J19" s="17"/>
    </row>
    <row r="20" spans="1:10" ht="47.25" customHeight="1" x14ac:dyDescent="0.25">
      <c r="A20" s="17">
        <f>'04-01-21'!A20</f>
        <v>19</v>
      </c>
      <c r="B20" s="18" t="e">
        <f>CONCATENATE('04-01-21'!J20," ",'04-01-21'!K20)</f>
        <v>#N/A</v>
      </c>
      <c r="C20" s="17" t="e">
        <f>'04-01-21'!O20</f>
        <v>#N/A</v>
      </c>
      <c r="D20" s="17">
        <f>'04-01-21'!C20</f>
        <v>0</v>
      </c>
      <c r="E20" s="17">
        <f>'04-01-21'!D20</f>
        <v>0</v>
      </c>
      <c r="F20" s="17">
        <f>'04-01-21'!E20</f>
        <v>0</v>
      </c>
      <c r="G20" s="17">
        <f>'04-01-21'!G20</f>
        <v>0</v>
      </c>
      <c r="H20" s="17">
        <f>'04-01-21'!F20</f>
        <v>0</v>
      </c>
      <c r="I20" s="46">
        <f>'04-01-21'!H20</f>
        <v>0</v>
      </c>
      <c r="J20" s="17"/>
    </row>
    <row r="21" spans="1:10" ht="40.5" customHeight="1" x14ac:dyDescent="0.25">
      <c r="A21" s="17">
        <f>'04-01-21'!A21</f>
        <v>20</v>
      </c>
      <c r="B21" s="18" t="e">
        <f>CONCATENATE('04-01-21'!J21," ",'04-01-21'!K21)</f>
        <v>#N/A</v>
      </c>
      <c r="C21" s="17" t="e">
        <f>'04-01-21'!O21</f>
        <v>#N/A</v>
      </c>
      <c r="D21" s="17">
        <f>'04-01-21'!C21</f>
        <v>0</v>
      </c>
      <c r="E21" s="17">
        <f>'04-01-21'!D21</f>
        <v>0</v>
      </c>
      <c r="F21" s="17">
        <f>'04-01-21'!E21</f>
        <v>0</v>
      </c>
      <c r="G21" s="17">
        <f>'04-01-21'!G21</f>
        <v>0</v>
      </c>
      <c r="H21" s="17">
        <f>'04-01-21'!F21</f>
        <v>0</v>
      </c>
      <c r="I21" s="46">
        <f>'04-01-21'!H21</f>
        <v>0</v>
      </c>
      <c r="J21" s="17"/>
    </row>
    <row r="22" spans="1:10" ht="40.5" customHeight="1" x14ac:dyDescent="0.25">
      <c r="A22" s="17">
        <f>'04-01-21'!A22</f>
        <v>21</v>
      </c>
      <c r="B22" s="18" t="e">
        <f>CONCATENATE('04-01-21'!J22," ",'04-01-21'!K22)</f>
        <v>#N/A</v>
      </c>
      <c r="C22" s="17" t="e">
        <f>'04-01-21'!O22</f>
        <v>#N/A</v>
      </c>
      <c r="D22" s="17">
        <f>'04-01-21'!C22</f>
        <v>0</v>
      </c>
      <c r="E22" s="17">
        <f>'04-01-21'!D22</f>
        <v>0</v>
      </c>
      <c r="F22" s="17">
        <f>'04-01-21'!E22</f>
        <v>0</v>
      </c>
      <c r="G22" s="17">
        <f>'04-01-21'!G22</f>
        <v>0</v>
      </c>
      <c r="H22" s="17">
        <f>'04-01-21'!F22</f>
        <v>0</v>
      </c>
      <c r="I22" s="46">
        <f>'04-01-21'!H22</f>
        <v>0</v>
      </c>
      <c r="J22" s="17"/>
    </row>
    <row r="23" spans="1:10" ht="40.5" customHeight="1" x14ac:dyDescent="0.25">
      <c r="A23" s="17">
        <f>'04-01-21'!A23</f>
        <v>22</v>
      </c>
      <c r="B23" s="18" t="e">
        <f>CONCATENATE('04-01-21'!J23," ",'04-01-21'!K23)</f>
        <v>#N/A</v>
      </c>
      <c r="C23" s="17" t="e">
        <f>'04-01-21'!O23</f>
        <v>#N/A</v>
      </c>
      <c r="D23" s="17">
        <f>'04-01-21'!C23</f>
        <v>0</v>
      </c>
      <c r="E23" s="17">
        <f>'04-01-21'!D23</f>
        <v>0</v>
      </c>
      <c r="F23" s="17">
        <f>'04-01-21'!E23</f>
        <v>0</v>
      </c>
      <c r="G23" s="17">
        <f>'04-01-21'!G23</f>
        <v>0</v>
      </c>
      <c r="H23" s="17">
        <f>'04-01-21'!F23</f>
        <v>0</v>
      </c>
      <c r="I23" s="46">
        <f>'04-01-21'!H23</f>
        <v>0</v>
      </c>
      <c r="J23" s="17"/>
    </row>
    <row r="24" spans="1:10" ht="40.5" customHeight="1" x14ac:dyDescent="0.25">
      <c r="A24" s="17">
        <f>'04-01-21'!A24</f>
        <v>23</v>
      </c>
      <c r="B24" s="18" t="e">
        <f>CONCATENATE('04-01-21'!J24," ",'04-01-21'!K24)</f>
        <v>#N/A</v>
      </c>
      <c r="C24" s="17" t="e">
        <f>'04-01-21'!O24</f>
        <v>#N/A</v>
      </c>
      <c r="D24" s="17">
        <f>'04-01-21'!C24</f>
        <v>0</v>
      </c>
      <c r="E24" s="17">
        <f>'04-01-21'!D24</f>
        <v>0</v>
      </c>
      <c r="F24" s="17">
        <f>'04-01-21'!E24</f>
        <v>0</v>
      </c>
      <c r="G24" s="17">
        <f>'04-01-21'!G24</f>
        <v>0</v>
      </c>
      <c r="H24" s="17">
        <f>'04-01-21'!F24</f>
        <v>0</v>
      </c>
      <c r="I24" s="46">
        <f>'04-01-21'!H24</f>
        <v>0</v>
      </c>
      <c r="J24" s="17"/>
    </row>
    <row r="25" spans="1:10" ht="40.5" customHeight="1" x14ac:dyDescent="0.25">
      <c r="A25" s="17">
        <f>'04-01-21'!A25</f>
        <v>24</v>
      </c>
      <c r="B25" s="18" t="e">
        <f>CONCATENATE('04-01-21'!J25," ",'04-01-21'!K25)</f>
        <v>#N/A</v>
      </c>
      <c r="C25" s="17" t="e">
        <f>'04-01-21'!O25</f>
        <v>#N/A</v>
      </c>
      <c r="D25" s="17">
        <f>'04-01-21'!C25</f>
        <v>0</v>
      </c>
      <c r="E25" s="17">
        <f>'04-01-21'!D25</f>
        <v>0</v>
      </c>
      <c r="F25" s="17">
        <f>'04-01-21'!E25</f>
        <v>0</v>
      </c>
      <c r="G25" s="17">
        <f>'04-01-21'!G25</f>
        <v>0</v>
      </c>
      <c r="H25" s="17">
        <f>'04-01-21'!F25</f>
        <v>0</v>
      </c>
      <c r="I25" s="46">
        <f>'04-01-21'!H25</f>
        <v>0</v>
      </c>
      <c r="J25" s="17"/>
    </row>
    <row r="26" spans="1:10" ht="40.5" customHeight="1" x14ac:dyDescent="0.25">
      <c r="A26" s="17">
        <f>'04-01-21'!A26</f>
        <v>25</v>
      </c>
      <c r="B26" s="18" t="e">
        <f>CONCATENATE('04-01-21'!J26," ",'04-01-21'!K26)</f>
        <v>#N/A</v>
      </c>
      <c r="C26" s="17" t="e">
        <f>'04-01-21'!O26</f>
        <v>#N/A</v>
      </c>
      <c r="D26" s="17">
        <f>'04-01-21'!C26</f>
        <v>0</v>
      </c>
      <c r="E26" s="17">
        <f>'04-01-21'!D26</f>
        <v>0</v>
      </c>
      <c r="F26" s="17">
        <f>'04-01-21'!E26</f>
        <v>0</v>
      </c>
      <c r="G26" s="17">
        <f>'04-01-21'!G26</f>
        <v>0</v>
      </c>
      <c r="H26" s="17">
        <f>'04-01-21'!F26</f>
        <v>0</v>
      </c>
      <c r="I26" s="46">
        <f>'04-01-21'!H26</f>
        <v>0</v>
      </c>
      <c r="J26" s="17"/>
    </row>
    <row r="27" spans="1:10" ht="40.5" customHeight="1" x14ac:dyDescent="0.25">
      <c r="A27" s="17">
        <f>'04-01-21'!A27</f>
        <v>26</v>
      </c>
      <c r="B27" s="18" t="e">
        <f>CONCATENATE('04-01-21'!J27," ",'04-01-21'!K27)</f>
        <v>#N/A</v>
      </c>
      <c r="C27" s="17" t="e">
        <f>'04-01-21'!O27</f>
        <v>#N/A</v>
      </c>
      <c r="D27" s="17">
        <f>'04-01-21'!C27</f>
        <v>0</v>
      </c>
      <c r="E27" s="17">
        <f>'04-01-21'!D27</f>
        <v>0</v>
      </c>
      <c r="F27" s="17">
        <f>'04-01-21'!E27</f>
        <v>0</v>
      </c>
      <c r="G27" s="17">
        <f>'04-01-21'!G27</f>
        <v>0</v>
      </c>
      <c r="H27" s="17">
        <f>'04-01-21'!F27</f>
        <v>0</v>
      </c>
      <c r="I27" s="46">
        <f>'04-01-21'!H27</f>
        <v>0</v>
      </c>
      <c r="J27" s="17"/>
    </row>
    <row r="28" spans="1:10" ht="75" customHeight="1" x14ac:dyDescent="0.25">
      <c r="A28" s="17">
        <f>'04-01-21'!A28</f>
        <v>27</v>
      </c>
      <c r="B28" s="18" t="e">
        <f>CONCATENATE('04-01-21'!J28," ",'04-01-21'!K28)</f>
        <v>#N/A</v>
      </c>
      <c r="C28" s="17" t="e">
        <f>'04-01-21'!O28</f>
        <v>#N/A</v>
      </c>
      <c r="D28" s="17">
        <f>'04-01-21'!C28</f>
        <v>0</v>
      </c>
      <c r="E28" s="17">
        <f>'04-01-21'!D28</f>
        <v>0</v>
      </c>
      <c r="F28" s="17">
        <f>'04-01-21'!E28</f>
        <v>0</v>
      </c>
      <c r="G28" s="17">
        <f>'04-01-21'!G28</f>
        <v>0</v>
      </c>
      <c r="H28" s="17">
        <f>'04-01-21'!F28</f>
        <v>0</v>
      </c>
      <c r="I28" s="46">
        <f>'04-01-21'!H28</f>
        <v>0</v>
      </c>
      <c r="J28" s="17"/>
    </row>
    <row r="29" spans="1:10" ht="40.5" customHeight="1" x14ac:dyDescent="0.25">
      <c r="A29" s="17">
        <f>'04-01-21'!A29</f>
        <v>28</v>
      </c>
      <c r="B29" s="18" t="e">
        <f>CONCATENATE('04-01-21'!J29," ",'04-01-21'!K29)</f>
        <v>#N/A</v>
      </c>
      <c r="C29" s="17" t="e">
        <f>'04-01-21'!O29</f>
        <v>#N/A</v>
      </c>
      <c r="D29" s="17">
        <f>'04-01-21'!C29</f>
        <v>0</v>
      </c>
      <c r="E29" s="17">
        <f>'04-01-21'!D29</f>
        <v>0</v>
      </c>
      <c r="F29" s="17">
        <f>'04-01-21'!E29</f>
        <v>0</v>
      </c>
      <c r="G29" s="17">
        <f>'04-01-21'!G29</f>
        <v>0</v>
      </c>
      <c r="H29" s="17">
        <f>'04-01-21'!F29</f>
        <v>0</v>
      </c>
      <c r="I29" s="46">
        <f>'04-01-21'!H29</f>
        <v>0</v>
      </c>
      <c r="J29" s="17"/>
    </row>
    <row r="30" spans="1:10" ht="65.25" customHeight="1" x14ac:dyDescent="0.25">
      <c r="A30" s="17">
        <f>'04-01-21'!A30</f>
        <v>29</v>
      </c>
      <c r="B30" s="18" t="e">
        <f>CONCATENATE('04-01-21'!J30," ",'04-01-21'!K30)</f>
        <v>#N/A</v>
      </c>
      <c r="C30" s="17" t="e">
        <f>'04-01-21'!O30</f>
        <v>#N/A</v>
      </c>
      <c r="D30" s="17">
        <f>'04-01-21'!C30</f>
        <v>0</v>
      </c>
      <c r="E30" s="17">
        <f>'04-01-21'!D30</f>
        <v>0</v>
      </c>
      <c r="F30" s="17">
        <f>'04-01-21'!E30</f>
        <v>0</v>
      </c>
      <c r="G30" s="17">
        <f>'04-01-21'!G30</f>
        <v>0</v>
      </c>
      <c r="H30" s="17">
        <f>'04-01-21'!F30</f>
        <v>0</v>
      </c>
      <c r="I30" s="46">
        <f>'04-01-21'!H30</f>
        <v>0</v>
      </c>
      <c r="J30" s="17"/>
    </row>
    <row r="31" spans="1:10" ht="40.5" customHeight="1" x14ac:dyDescent="0.25">
      <c r="A31" s="17">
        <f>'04-01-21'!A31</f>
        <v>30</v>
      </c>
      <c r="B31" s="18" t="e">
        <f>CONCATENATE('04-01-21'!J31," ",'04-01-21'!K31)</f>
        <v>#N/A</v>
      </c>
      <c r="C31" s="17" t="e">
        <f>'04-01-21'!O31</f>
        <v>#N/A</v>
      </c>
      <c r="D31" s="17">
        <f>'04-01-21'!C31</f>
        <v>0</v>
      </c>
      <c r="E31" s="17">
        <f>'04-01-21'!D31</f>
        <v>0</v>
      </c>
      <c r="F31" s="17">
        <f>'04-01-21'!E31</f>
        <v>0</v>
      </c>
      <c r="G31" s="17">
        <f>'04-01-21'!G31</f>
        <v>0</v>
      </c>
      <c r="H31" s="17">
        <f>'04-01-21'!F31</f>
        <v>0</v>
      </c>
      <c r="I31" s="46">
        <f>'04-01-21'!H31</f>
        <v>0</v>
      </c>
      <c r="J31" s="17"/>
    </row>
    <row r="32" spans="1:10" ht="40.5" customHeight="1" x14ac:dyDescent="0.25">
      <c r="A32" s="17">
        <f>'04-01-21'!A32</f>
        <v>31</v>
      </c>
      <c r="B32" s="18" t="e">
        <f>CONCATENATE('04-01-21'!J32," ",'04-01-21'!K32)</f>
        <v>#N/A</v>
      </c>
      <c r="C32" s="17" t="e">
        <f>'04-01-21'!O32</f>
        <v>#N/A</v>
      </c>
      <c r="D32" s="17">
        <f>'04-01-21'!C32</f>
        <v>0</v>
      </c>
      <c r="E32" s="17">
        <f>'04-01-21'!D32</f>
        <v>0</v>
      </c>
      <c r="F32" s="17">
        <f>'04-01-21'!E32</f>
        <v>0</v>
      </c>
      <c r="G32" s="17">
        <f>'04-01-21'!G32</f>
        <v>0</v>
      </c>
      <c r="H32" s="17">
        <f>'04-01-21'!F32</f>
        <v>0</v>
      </c>
      <c r="I32" s="46">
        <f>'04-01-21'!H32</f>
        <v>0</v>
      </c>
      <c r="J32" s="17"/>
    </row>
    <row r="33" spans="1:10" ht="40.5" customHeight="1" x14ac:dyDescent="0.25">
      <c r="A33" s="17">
        <f>'04-01-21'!A33</f>
        <v>32</v>
      </c>
      <c r="B33" s="18" t="e">
        <f>CONCATENATE('04-01-21'!J33," ",'04-01-21'!K33)</f>
        <v>#N/A</v>
      </c>
      <c r="C33" s="17" t="e">
        <f>'04-01-21'!O33</f>
        <v>#N/A</v>
      </c>
      <c r="D33" s="17">
        <f>'04-01-21'!C33</f>
        <v>0</v>
      </c>
      <c r="E33" s="17">
        <f>'04-01-21'!D33</f>
        <v>0</v>
      </c>
      <c r="F33" s="17">
        <f>'04-01-21'!E33</f>
        <v>0</v>
      </c>
      <c r="G33" s="17">
        <f>'04-01-21'!G33</f>
        <v>0</v>
      </c>
      <c r="H33" s="17">
        <f>'04-01-21'!F33</f>
        <v>0</v>
      </c>
      <c r="I33" s="46">
        <f>'04-01-21'!H33</f>
        <v>0</v>
      </c>
      <c r="J33" s="17"/>
    </row>
    <row r="34" spans="1:10" ht="40.5" customHeight="1" x14ac:dyDescent="0.25">
      <c r="A34" s="17">
        <f>'04-01-21'!A34</f>
        <v>33</v>
      </c>
      <c r="B34" s="18" t="e">
        <f>CONCATENATE('04-01-21'!J34," ",'04-01-21'!K34)</f>
        <v>#N/A</v>
      </c>
      <c r="C34" s="17" t="e">
        <f>'04-01-21'!O34</f>
        <v>#N/A</v>
      </c>
      <c r="D34" s="17">
        <f>'04-01-21'!C34</f>
        <v>0</v>
      </c>
      <c r="E34" s="17">
        <f>'04-01-21'!D34</f>
        <v>0</v>
      </c>
      <c r="F34" s="17">
        <f>'04-01-21'!E34</f>
        <v>0</v>
      </c>
      <c r="G34" s="17">
        <f>'04-01-21'!G34</f>
        <v>0</v>
      </c>
      <c r="H34" s="17">
        <f>'04-01-21'!F34</f>
        <v>0</v>
      </c>
      <c r="I34" s="46">
        <f>'04-01-21'!H34</f>
        <v>0</v>
      </c>
      <c r="J34" s="17"/>
    </row>
    <row r="35" spans="1:10" ht="40.5" customHeight="1" x14ac:dyDescent="0.25">
      <c r="A35" s="17">
        <f>'04-01-21'!A35</f>
        <v>34</v>
      </c>
      <c r="B35" s="18" t="e">
        <f>CONCATENATE('04-01-21'!J35," ",'04-01-21'!K35)</f>
        <v>#N/A</v>
      </c>
      <c r="C35" s="17" t="e">
        <f>'04-01-21'!O35</f>
        <v>#N/A</v>
      </c>
      <c r="D35" s="17">
        <f>'04-01-21'!C35</f>
        <v>0</v>
      </c>
      <c r="E35" s="17">
        <f>'04-01-21'!D35</f>
        <v>0</v>
      </c>
      <c r="F35" s="17">
        <f>'04-01-21'!E35</f>
        <v>0</v>
      </c>
      <c r="G35" s="17">
        <f>'04-01-21'!G35</f>
        <v>0</v>
      </c>
      <c r="H35" s="17">
        <f>'04-01-21'!F35</f>
        <v>0</v>
      </c>
      <c r="I35" s="46">
        <f>'04-01-21'!H35</f>
        <v>0</v>
      </c>
      <c r="J35" s="17"/>
    </row>
    <row r="36" spans="1:10" ht="40.5" customHeight="1" x14ac:dyDescent="0.25">
      <c r="A36" s="17">
        <f>'04-01-21'!A36</f>
        <v>35</v>
      </c>
      <c r="B36" s="18" t="e">
        <f>CONCATENATE('04-01-21'!J36," ",'04-01-21'!K36)</f>
        <v>#N/A</v>
      </c>
      <c r="C36" s="17" t="e">
        <f>'04-01-21'!O36</f>
        <v>#N/A</v>
      </c>
      <c r="D36" s="17">
        <f>'04-01-21'!C36</f>
        <v>0</v>
      </c>
      <c r="E36" s="17">
        <f>'04-01-21'!D36</f>
        <v>0</v>
      </c>
      <c r="F36" s="17">
        <f>'04-01-21'!E36</f>
        <v>0</v>
      </c>
      <c r="G36" s="17">
        <f>'04-01-21'!G36</f>
        <v>0</v>
      </c>
      <c r="H36" s="17">
        <f>'04-01-21'!F36</f>
        <v>0</v>
      </c>
      <c r="I36" s="46">
        <f>'04-01-21'!H36</f>
        <v>0</v>
      </c>
      <c r="J36" s="17"/>
    </row>
    <row r="37" spans="1:10" ht="40.5" customHeight="1" x14ac:dyDescent="0.25">
      <c r="A37" s="17">
        <f>'04-01-21'!A37</f>
        <v>36</v>
      </c>
      <c r="B37" s="18" t="e">
        <f>CONCATENATE('04-01-21'!J37," ",'04-01-21'!K37)</f>
        <v>#N/A</v>
      </c>
      <c r="C37" s="17" t="e">
        <f>'04-01-21'!O37</f>
        <v>#N/A</v>
      </c>
      <c r="D37" s="17">
        <f>'04-01-21'!C37</f>
        <v>0</v>
      </c>
      <c r="E37" s="17">
        <f>'04-01-21'!D37</f>
        <v>0</v>
      </c>
      <c r="F37" s="17">
        <f>'04-01-21'!E37</f>
        <v>0</v>
      </c>
      <c r="G37" s="17">
        <f>'04-01-21'!G37</f>
        <v>0</v>
      </c>
      <c r="H37" s="17">
        <f>'04-01-21'!F37</f>
        <v>0</v>
      </c>
      <c r="I37" s="46">
        <f>'04-01-21'!H37</f>
        <v>0</v>
      </c>
      <c r="J37" s="17"/>
    </row>
    <row r="38" spans="1:10" ht="40.5" customHeight="1" x14ac:dyDescent="0.25">
      <c r="A38" s="17">
        <f>'04-01-21'!A38</f>
        <v>37</v>
      </c>
      <c r="B38" s="18" t="e">
        <f>CONCATENATE('04-01-21'!J38," ",'04-01-21'!K38)</f>
        <v>#N/A</v>
      </c>
      <c r="C38" s="17" t="e">
        <f>'04-01-21'!O38</f>
        <v>#N/A</v>
      </c>
      <c r="D38" s="17">
        <f>'04-01-21'!C38</f>
        <v>0</v>
      </c>
      <c r="E38" s="17">
        <f>'04-01-21'!D38</f>
        <v>0</v>
      </c>
      <c r="F38" s="17">
        <f>'04-01-21'!E38</f>
        <v>0</v>
      </c>
      <c r="G38" s="17">
        <f>'04-01-21'!G38</f>
        <v>0</v>
      </c>
      <c r="H38" s="17">
        <f>'04-01-21'!F38</f>
        <v>0</v>
      </c>
      <c r="I38" s="46">
        <f>'04-01-21'!H38</f>
        <v>0</v>
      </c>
      <c r="J38" s="17"/>
    </row>
    <row r="39" spans="1:10" ht="40.5" customHeight="1" x14ac:dyDescent="0.25">
      <c r="A39" s="17">
        <f>'04-01-21'!A39</f>
        <v>38</v>
      </c>
      <c r="B39" s="18" t="e">
        <f>CONCATENATE('04-01-21'!J39," ",'04-01-21'!K39)</f>
        <v>#N/A</v>
      </c>
      <c r="C39" s="17" t="e">
        <f>'04-01-21'!O39</f>
        <v>#N/A</v>
      </c>
      <c r="D39" s="17">
        <f>'04-01-21'!C39</f>
        <v>0</v>
      </c>
      <c r="E39" s="17">
        <f>'04-01-21'!D39</f>
        <v>0</v>
      </c>
      <c r="F39" s="17">
        <f>'04-01-21'!E39</f>
        <v>0</v>
      </c>
      <c r="G39" s="17">
        <f>'04-01-21'!G39</f>
        <v>0</v>
      </c>
      <c r="H39" s="17">
        <f>'04-01-21'!F39</f>
        <v>0</v>
      </c>
      <c r="I39" s="46">
        <f>'04-01-21'!H39</f>
        <v>0</v>
      </c>
      <c r="J39" s="17"/>
    </row>
    <row r="40" spans="1:10" ht="40.5" customHeight="1" x14ac:dyDescent="0.25">
      <c r="A40" s="17">
        <f>'04-01-21'!A40</f>
        <v>39</v>
      </c>
      <c r="B40" s="18" t="e">
        <f>CONCATENATE('04-01-21'!J40," ",'04-01-21'!K40)</f>
        <v>#N/A</v>
      </c>
      <c r="C40" s="17" t="e">
        <f>'04-01-21'!O40</f>
        <v>#N/A</v>
      </c>
      <c r="D40" s="17">
        <f>'04-01-21'!C40</f>
        <v>0</v>
      </c>
      <c r="E40" s="17">
        <f>'04-01-21'!D40</f>
        <v>0</v>
      </c>
      <c r="F40" s="17">
        <f>'04-01-21'!E40</f>
        <v>0</v>
      </c>
      <c r="G40" s="17">
        <f>'04-01-21'!G40</f>
        <v>0</v>
      </c>
      <c r="H40" s="17">
        <f>'04-01-21'!F40</f>
        <v>0</v>
      </c>
      <c r="I40" s="46">
        <f>'04-01-21'!H40</f>
        <v>0</v>
      </c>
      <c r="J40" s="17"/>
    </row>
    <row r="41" spans="1:10" ht="40.5" customHeight="1" x14ac:dyDescent="0.25">
      <c r="A41" s="17">
        <f>'04-01-21'!A41</f>
        <v>40</v>
      </c>
      <c r="B41" s="18" t="e">
        <f>CONCATENATE('04-01-21'!J41," ",'04-01-21'!K41)</f>
        <v>#N/A</v>
      </c>
      <c r="C41" s="17" t="e">
        <f>'04-01-21'!O41</f>
        <v>#N/A</v>
      </c>
      <c r="D41" s="17">
        <f>'04-01-21'!C41</f>
        <v>0</v>
      </c>
      <c r="E41" s="17">
        <f>'04-01-21'!D41</f>
        <v>0</v>
      </c>
      <c r="F41" s="17">
        <f>'04-01-21'!E41</f>
        <v>0</v>
      </c>
      <c r="G41" s="17">
        <f>'04-01-21'!G41</f>
        <v>0</v>
      </c>
      <c r="H41" s="17">
        <f>'04-01-21'!F41</f>
        <v>0</v>
      </c>
      <c r="I41" s="46">
        <f>'04-01-21'!H41</f>
        <v>0</v>
      </c>
      <c r="J41" s="17"/>
    </row>
    <row r="42" spans="1:10" ht="40.5" customHeight="1" x14ac:dyDescent="0.25">
      <c r="A42" s="17">
        <f>'04-01-21'!A42</f>
        <v>41</v>
      </c>
      <c r="B42" s="18" t="e">
        <f>CONCATENATE('04-01-21'!J42," ",'04-01-21'!K42)</f>
        <v>#N/A</v>
      </c>
      <c r="C42" s="17" t="e">
        <f>'04-01-21'!O42</f>
        <v>#N/A</v>
      </c>
      <c r="D42" s="17">
        <f>'04-01-21'!C42</f>
        <v>0</v>
      </c>
      <c r="E42" s="17">
        <f>'04-01-21'!D42</f>
        <v>0</v>
      </c>
      <c r="F42" s="17">
        <f>'04-01-21'!E42</f>
        <v>0</v>
      </c>
      <c r="G42" s="17">
        <f>'04-01-21'!G42</f>
        <v>0</v>
      </c>
      <c r="H42" s="17">
        <f>'04-01-21'!F42</f>
        <v>0</v>
      </c>
      <c r="I42" s="46">
        <f>'04-01-21'!H42</f>
        <v>0</v>
      </c>
      <c r="J42" s="17"/>
    </row>
    <row r="43" spans="1:10" ht="40.5" customHeight="1" x14ac:dyDescent="0.25">
      <c r="A43" s="17">
        <f>'04-01-21'!A43</f>
        <v>42</v>
      </c>
      <c r="B43" s="18" t="e">
        <f>CONCATENATE('04-01-21'!J43," ",'04-01-21'!K43)</f>
        <v>#N/A</v>
      </c>
      <c r="C43" s="17" t="e">
        <f>'04-01-21'!O43</f>
        <v>#N/A</v>
      </c>
      <c r="D43" s="17">
        <f>'04-01-21'!C43</f>
        <v>0</v>
      </c>
      <c r="E43" s="17">
        <f>'04-01-21'!D43</f>
        <v>0</v>
      </c>
      <c r="F43" s="17">
        <f>'04-01-21'!E43</f>
        <v>0</v>
      </c>
      <c r="G43" s="17">
        <f>'04-01-21'!G43</f>
        <v>0</v>
      </c>
      <c r="H43" s="17">
        <f>'04-01-21'!F43</f>
        <v>0</v>
      </c>
      <c r="I43" s="46">
        <f>'04-01-21'!H43</f>
        <v>0</v>
      </c>
      <c r="J43" s="17"/>
    </row>
    <row r="44" spans="1:10" ht="40.5" customHeight="1" x14ac:dyDescent="0.25">
      <c r="A44" s="17">
        <f>'04-01-21'!A44</f>
        <v>43</v>
      </c>
      <c r="B44" s="18" t="e">
        <f>CONCATENATE('04-01-21'!J44," ",'04-01-21'!K44)</f>
        <v>#N/A</v>
      </c>
      <c r="C44" s="17" t="e">
        <f>'04-01-21'!O44</f>
        <v>#N/A</v>
      </c>
      <c r="D44" s="17">
        <f>'04-01-21'!C44</f>
        <v>0</v>
      </c>
      <c r="E44" s="17">
        <f>'04-01-21'!D44</f>
        <v>0</v>
      </c>
      <c r="F44" s="17">
        <f>'04-01-21'!E44</f>
        <v>0</v>
      </c>
      <c r="G44" s="17">
        <f>'04-01-21'!G44</f>
        <v>0</v>
      </c>
      <c r="H44" s="17">
        <f>'04-01-21'!F44</f>
        <v>0</v>
      </c>
      <c r="I44" s="46">
        <f>'04-01-21'!H44</f>
        <v>0</v>
      </c>
      <c r="J44" s="17"/>
    </row>
    <row r="45" spans="1:10" ht="40.5" customHeight="1" x14ac:dyDescent="0.25">
      <c r="A45" s="17">
        <f>'04-01-21'!A45</f>
        <v>44</v>
      </c>
      <c r="B45" s="18" t="e">
        <f>CONCATENATE('04-01-21'!J45," ",'04-01-21'!K45)</f>
        <v>#N/A</v>
      </c>
      <c r="C45" s="17" t="e">
        <f>'04-01-21'!O45</f>
        <v>#N/A</v>
      </c>
      <c r="D45" s="17">
        <f>'04-01-21'!C45</f>
        <v>0</v>
      </c>
      <c r="E45" s="17">
        <f>'04-01-21'!D45</f>
        <v>0</v>
      </c>
      <c r="F45" s="17">
        <f>'04-01-21'!E45</f>
        <v>0</v>
      </c>
      <c r="G45" s="17">
        <f>'04-01-21'!G45</f>
        <v>0</v>
      </c>
      <c r="H45" s="17">
        <f>'04-01-21'!F45</f>
        <v>0</v>
      </c>
      <c r="I45" s="46">
        <f>'04-01-21'!H45</f>
        <v>0</v>
      </c>
      <c r="J45" s="17"/>
    </row>
    <row r="46" spans="1:10" ht="40.5" customHeight="1" x14ac:dyDescent="0.25">
      <c r="A46" s="17">
        <f>'04-01-21'!A46</f>
        <v>45</v>
      </c>
      <c r="B46" s="18" t="e">
        <f>CONCATENATE('04-01-21'!J46," ",'04-01-21'!K46)</f>
        <v>#N/A</v>
      </c>
      <c r="C46" s="17" t="e">
        <f>'04-01-21'!O46</f>
        <v>#N/A</v>
      </c>
      <c r="D46" s="17">
        <f>'04-01-21'!C46</f>
        <v>0</v>
      </c>
      <c r="E46" s="17">
        <f>'04-01-21'!D46</f>
        <v>0</v>
      </c>
      <c r="F46" s="17">
        <f>'04-01-21'!E46</f>
        <v>0</v>
      </c>
      <c r="G46" s="17">
        <f>'04-01-21'!G46</f>
        <v>0</v>
      </c>
      <c r="H46" s="17">
        <f>'04-01-21'!F46</f>
        <v>0</v>
      </c>
      <c r="I46" s="46">
        <f>'04-01-21'!H46</f>
        <v>0</v>
      </c>
      <c r="J46" s="17"/>
    </row>
    <row r="47" spans="1:10" ht="40.5" customHeight="1" x14ac:dyDescent="0.25">
      <c r="A47" s="17">
        <f>'04-01-21'!A47</f>
        <v>46</v>
      </c>
      <c r="B47" s="18" t="e">
        <f>CONCATENATE('04-01-21'!J47," ",'04-01-21'!K47)</f>
        <v>#N/A</v>
      </c>
      <c r="C47" s="17" t="e">
        <f>'04-01-21'!O47</f>
        <v>#N/A</v>
      </c>
      <c r="D47" s="17">
        <f>'04-01-21'!C47</f>
        <v>0</v>
      </c>
      <c r="E47" s="17">
        <f>'04-01-21'!D47</f>
        <v>0</v>
      </c>
      <c r="F47" s="17">
        <f>'04-01-21'!E47</f>
        <v>0</v>
      </c>
      <c r="G47" s="17">
        <f>'04-01-21'!G47</f>
        <v>0</v>
      </c>
      <c r="H47" s="17">
        <f>'04-01-21'!F47</f>
        <v>0</v>
      </c>
      <c r="I47" s="46">
        <f>'04-01-21'!H47</f>
        <v>0</v>
      </c>
      <c r="J47" s="17"/>
    </row>
    <row r="48" spans="1:10" ht="40.5" customHeight="1" x14ac:dyDescent="0.25">
      <c r="A48" s="17">
        <f>'04-01-21'!A48</f>
        <v>47</v>
      </c>
      <c r="B48" s="18" t="e">
        <f>CONCATENATE('04-01-21'!J48," ",'04-01-21'!K48)</f>
        <v>#N/A</v>
      </c>
      <c r="C48" s="17" t="e">
        <f>'04-01-21'!O48</f>
        <v>#N/A</v>
      </c>
      <c r="D48" s="17">
        <f>'04-01-21'!C48</f>
        <v>0</v>
      </c>
      <c r="E48" s="17">
        <f>'04-01-21'!D48</f>
        <v>0</v>
      </c>
      <c r="F48" s="17">
        <f>'04-01-21'!E48</f>
        <v>0</v>
      </c>
      <c r="G48" s="17">
        <f>'04-01-21'!G48</f>
        <v>0</v>
      </c>
      <c r="H48" s="17">
        <f>'04-01-21'!F48</f>
        <v>0</v>
      </c>
      <c r="I48" s="46">
        <f>'04-01-21'!H48</f>
        <v>0</v>
      </c>
      <c r="J48" s="17"/>
    </row>
    <row r="49" spans="1:10" ht="40.5" customHeight="1" x14ac:dyDescent="0.25">
      <c r="A49" s="17">
        <f>'04-01-21'!A49</f>
        <v>48</v>
      </c>
      <c r="B49" s="18" t="e">
        <f>CONCATENATE('04-01-21'!J49," ",'04-01-21'!K49)</f>
        <v>#N/A</v>
      </c>
      <c r="C49" s="17" t="e">
        <f>'04-01-21'!O49</f>
        <v>#N/A</v>
      </c>
      <c r="D49" s="17">
        <f>'04-01-21'!C49</f>
        <v>0</v>
      </c>
      <c r="E49" s="17">
        <f>'04-01-21'!D49</f>
        <v>0</v>
      </c>
      <c r="F49" s="17">
        <f>'04-01-21'!E49</f>
        <v>0</v>
      </c>
      <c r="G49" s="17">
        <f>'04-01-21'!G49</f>
        <v>0</v>
      </c>
      <c r="H49" s="17">
        <f>'04-01-21'!F49</f>
        <v>0</v>
      </c>
      <c r="I49" s="46">
        <f>'04-01-21'!H49</f>
        <v>0</v>
      </c>
      <c r="J49" s="17"/>
    </row>
    <row r="50" spans="1:10" ht="40.5" customHeight="1" x14ac:dyDescent="0.25">
      <c r="A50" s="17">
        <f>'04-01-21'!A50</f>
        <v>49</v>
      </c>
      <c r="B50" s="18" t="e">
        <f>CONCATENATE('04-01-21'!J50," ",'04-01-21'!K50)</f>
        <v>#N/A</v>
      </c>
      <c r="C50" s="17" t="e">
        <f>'04-01-21'!O50</f>
        <v>#N/A</v>
      </c>
      <c r="D50" s="17">
        <f>'04-01-21'!C50</f>
        <v>0</v>
      </c>
      <c r="E50" s="17">
        <f>'04-01-21'!D50</f>
        <v>0</v>
      </c>
      <c r="F50" s="17">
        <f>'04-01-21'!E50</f>
        <v>0</v>
      </c>
      <c r="G50" s="17">
        <f>'04-01-21'!G50</f>
        <v>0</v>
      </c>
      <c r="H50" s="17">
        <f>'04-01-21'!F50</f>
        <v>0</v>
      </c>
      <c r="I50" s="46">
        <f>'04-01-21'!H50</f>
        <v>0</v>
      </c>
      <c r="J50" s="17"/>
    </row>
    <row r="51" spans="1:10" ht="40.5" customHeight="1" x14ac:dyDescent="0.25">
      <c r="A51" s="17">
        <f>'04-01-21'!A51</f>
        <v>50</v>
      </c>
      <c r="B51" s="18" t="e">
        <f>CONCATENATE('04-01-21'!J51," ",'04-01-21'!K51)</f>
        <v>#N/A</v>
      </c>
      <c r="C51" s="17" t="e">
        <f>'04-01-21'!O51</f>
        <v>#N/A</v>
      </c>
      <c r="D51" s="17">
        <f>'04-01-21'!C51</f>
        <v>0</v>
      </c>
      <c r="E51" s="17">
        <f>'04-01-21'!D51</f>
        <v>0</v>
      </c>
      <c r="F51" s="17">
        <f>'04-01-21'!E51</f>
        <v>0</v>
      </c>
      <c r="G51" s="17">
        <f>'04-01-21'!G51</f>
        <v>0</v>
      </c>
      <c r="H51" s="17">
        <f>'04-01-21'!F51</f>
        <v>0</v>
      </c>
      <c r="I51" s="46">
        <f>'04-01-21'!H51</f>
        <v>0</v>
      </c>
      <c r="J51" s="17"/>
    </row>
    <row r="52" spans="1:10" ht="40.5" customHeight="1" x14ac:dyDescent="0.25">
      <c r="A52" s="17">
        <f>'04-01-21'!A52</f>
        <v>51</v>
      </c>
      <c r="B52" s="18" t="e">
        <f>CONCATENATE('04-01-21'!J52," ",'04-01-21'!K52)</f>
        <v>#N/A</v>
      </c>
      <c r="C52" s="17" t="e">
        <f>'04-01-21'!O52</f>
        <v>#N/A</v>
      </c>
      <c r="D52" s="17">
        <f>'04-01-21'!C52</f>
        <v>0</v>
      </c>
      <c r="E52" s="17">
        <f>'04-01-21'!D52</f>
        <v>0</v>
      </c>
      <c r="F52" s="17">
        <f>'04-01-21'!E52</f>
        <v>0</v>
      </c>
      <c r="G52" s="17">
        <f>'04-01-21'!G52</f>
        <v>0</v>
      </c>
      <c r="H52" s="17">
        <f>'04-01-21'!F52</f>
        <v>0</v>
      </c>
      <c r="I52" s="46">
        <f>'04-01-21'!H52</f>
        <v>0</v>
      </c>
      <c r="J52" s="17"/>
    </row>
    <row r="53" spans="1:10" ht="40.5" customHeight="1" x14ac:dyDescent="0.25">
      <c r="A53" s="17">
        <f>'04-01-21'!A53</f>
        <v>52</v>
      </c>
      <c r="B53" s="18" t="e">
        <f>CONCATENATE('04-01-21'!J53," ",'04-01-21'!K53)</f>
        <v>#N/A</v>
      </c>
      <c r="C53" s="17" t="e">
        <f>'04-01-21'!O53</f>
        <v>#N/A</v>
      </c>
      <c r="D53" s="17">
        <f>'04-01-21'!C53</f>
        <v>0</v>
      </c>
      <c r="E53" s="17">
        <f>'04-01-21'!D53</f>
        <v>0</v>
      </c>
      <c r="F53" s="17">
        <f>'04-01-21'!E53</f>
        <v>0</v>
      </c>
      <c r="G53" s="17">
        <f>'04-01-21'!G53</f>
        <v>0</v>
      </c>
      <c r="H53" s="17">
        <f>'04-01-21'!F53</f>
        <v>0</v>
      </c>
      <c r="I53" s="46">
        <f>'04-01-21'!H53</f>
        <v>0</v>
      </c>
      <c r="J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 x14ac:dyDescent="0.25">
      <c r="A2" t="str">
        <f>'04-01-21'!J2</f>
        <v>Gabriel</v>
      </c>
      <c r="B2" t="str">
        <f>'04-01-21'!K2</f>
        <v>Viqueira Miranda</v>
      </c>
      <c r="C2" t="str">
        <f>'04-01-21'!L2</f>
        <v>comedor Rocha</v>
      </c>
      <c r="D2">
        <f>'04-01-21'!M2</f>
        <v>618109476</v>
      </c>
      <c r="E2">
        <f>'04-01-21'!O2</f>
        <v>0</v>
      </c>
      <c r="F2">
        <f>'04-01-21'!C2</f>
        <v>0</v>
      </c>
      <c r="G2" t="str">
        <f>'04-01-21'!D2</f>
        <v>SALMÓN EN SALSA DE SIDRA</v>
      </c>
      <c r="H2" t="str">
        <f>'04-01-21'!E2</f>
        <v>PATATAS COCIDAS</v>
      </c>
      <c r="I2" t="str">
        <f>'04-01-21'!F2</f>
        <v>FRUTA</v>
      </c>
      <c r="J2" t="str">
        <f>'04-01-21'!G2</f>
        <v>AGUA</v>
      </c>
      <c r="K2">
        <f>'04-01-21'!O2</f>
        <v>0</v>
      </c>
      <c r="L2">
        <f>'04-01-21'!I2</f>
        <v>53</v>
      </c>
    </row>
    <row r="3" spans="1:12" x14ac:dyDescent="0.25">
      <c r="A3" t="str">
        <f>'04-01-21'!J3</f>
        <v>Jorge</v>
      </c>
      <c r="B3" t="str">
        <f>'04-01-21'!K3</f>
        <v>Montero Gabarro</v>
      </c>
      <c r="C3" t="str">
        <f>'04-01-21'!L3</f>
        <v>comedor I+D+i</v>
      </c>
      <c r="D3">
        <f>'04-01-21'!M3</f>
        <v>0</v>
      </c>
      <c r="E3">
        <f>'04-01-21'!O3</f>
        <v>0</v>
      </c>
      <c r="F3" t="str">
        <f>'04-01-21'!C3</f>
        <v>TIMBAL DE VERDURAS GRATINADAS</v>
      </c>
      <c r="G3" t="str">
        <f>'04-01-21'!D3</f>
        <v>FILETE DE TERNERA</v>
      </c>
      <c r="H3" t="str">
        <f>'04-01-21'!E3</f>
        <v>PATATAS FRITAS</v>
      </c>
      <c r="I3" t="str">
        <f>'04-01-21'!F3</f>
        <v>SELVA NEGRA</v>
      </c>
      <c r="J3" t="str">
        <f>'04-01-21'!G3</f>
        <v>COCA-COLA</v>
      </c>
      <c r="K3">
        <f>'04-01-21'!O3</f>
        <v>0</v>
      </c>
      <c r="L3">
        <f>'04-01-21'!I3</f>
        <v>0</v>
      </c>
    </row>
    <row r="4" spans="1:12" x14ac:dyDescent="0.25">
      <c r="A4" t="str">
        <f>'04-01-21'!J4</f>
        <v>HELENA</v>
      </c>
      <c r="B4" t="str">
        <f>'04-01-21'!K4</f>
        <v>RAMA ALVARELLOS</v>
      </c>
      <c r="C4" t="str">
        <f>'04-01-21'!L4</f>
        <v>comedor Comercial</v>
      </c>
      <c r="D4">
        <f>'04-01-21'!M4</f>
        <v>650189561</v>
      </c>
      <c r="E4">
        <f>'04-01-21'!O4</f>
        <v>0</v>
      </c>
      <c r="F4" t="str">
        <f>'04-01-21'!C4</f>
        <v>TIMBAL DE VERDURAS GRATINADAS</v>
      </c>
      <c r="G4">
        <f>'04-01-21'!D4</f>
        <v>0</v>
      </c>
      <c r="H4">
        <f>'04-01-21'!E4</f>
        <v>0</v>
      </c>
      <c r="I4" t="str">
        <f>'04-01-21'!F4</f>
        <v>YOGURT</v>
      </c>
      <c r="J4" t="str">
        <f>'04-01-21'!G4</f>
        <v>AGUA</v>
      </c>
      <c r="K4">
        <f>'04-01-21'!O4</f>
        <v>0</v>
      </c>
      <c r="L4">
        <f>'04-01-21'!I4</f>
        <v>0</v>
      </c>
    </row>
    <row r="5" spans="1:12" x14ac:dyDescent="0.25">
      <c r="A5" t="str">
        <f>'04-01-21'!J5</f>
        <v>IVAN</v>
      </c>
      <c r="B5" t="str">
        <f>'04-01-21'!K5</f>
        <v>BOTANA GARCIA</v>
      </c>
      <c r="C5" t="str">
        <f>'04-01-21'!L5</f>
        <v>comedor I+D+i</v>
      </c>
      <c r="D5">
        <f>'04-01-21'!M5</f>
        <v>679150587</v>
      </c>
      <c r="E5">
        <f>'04-01-21'!O5</f>
        <v>0</v>
      </c>
      <c r="F5" t="str">
        <f>'04-01-21'!C5</f>
        <v>TIMBAL DE VERDURAS GRATINADAS</v>
      </c>
      <c r="G5" t="str">
        <f>'04-01-21'!D5</f>
        <v>SALMÓN EN SALSA DE SIDRA</v>
      </c>
      <c r="H5" t="str">
        <f>'04-01-21'!E5</f>
        <v>ENSALADA</v>
      </c>
      <c r="I5" t="str">
        <f>'04-01-21'!F5</f>
        <v>FRUTA</v>
      </c>
      <c r="J5" t="str">
        <f>'04-01-21'!G5</f>
        <v>AGUA</v>
      </c>
      <c r="K5">
        <f>'04-01-21'!O5</f>
        <v>0</v>
      </c>
      <c r="L5">
        <f>'04-01-21'!I5</f>
        <v>229</v>
      </c>
    </row>
    <row r="6" spans="1:12" x14ac:dyDescent="0.25">
      <c r="A6" t="str">
        <f>'04-01-21'!J6</f>
        <v>Jesus</v>
      </c>
      <c r="B6" t="str">
        <f>'04-01-21'!K6</f>
        <v>Lopez Perez</v>
      </c>
      <c r="C6" t="str">
        <f>'04-01-21'!L6</f>
        <v>comedor I+D+i</v>
      </c>
      <c r="D6">
        <f>'04-01-21'!M6</f>
        <v>678443660</v>
      </c>
      <c r="E6" t="str">
        <f>'04-01-21'!O6</f>
        <v>gluten</v>
      </c>
      <c r="F6" t="str">
        <f>'04-01-21'!C6</f>
        <v>EXPRESS</v>
      </c>
      <c r="G6" t="str">
        <f>'04-01-21'!D6</f>
        <v>ZORZA CON PATATAS</v>
      </c>
      <c r="H6" t="str">
        <f>'04-01-21'!E6</f>
        <v>PATATAS FRITAS</v>
      </c>
      <c r="I6" t="str">
        <f>'04-01-21'!F6</f>
        <v>YOGURT</v>
      </c>
      <c r="J6" t="str">
        <f>'04-01-21'!G6</f>
        <v>AGUA</v>
      </c>
      <c r="K6" t="str">
        <f>'04-01-21'!O6</f>
        <v>gluten</v>
      </c>
      <c r="L6">
        <f>'04-01-21'!I6</f>
        <v>198</v>
      </c>
    </row>
    <row r="7" spans="1:12" x14ac:dyDescent="0.25">
      <c r="A7" t="str">
        <f>'04-01-21'!J7</f>
        <v>Brais</v>
      </c>
      <c r="B7" t="str">
        <f>'04-01-21'!K7</f>
        <v>Chas Gestal</v>
      </c>
      <c r="C7" t="str">
        <f>'04-01-21'!L7</f>
        <v>comedor Comercial</v>
      </c>
      <c r="D7">
        <f>'04-01-21'!M7</f>
        <v>618292754</v>
      </c>
      <c r="E7">
        <f>'04-01-21'!O7</f>
        <v>0</v>
      </c>
      <c r="F7" t="str">
        <f>'04-01-21'!C7</f>
        <v>EXPRESS</v>
      </c>
      <c r="G7" t="str">
        <f>'04-01-21'!D7</f>
        <v>MACARRONES BOLOÑESA</v>
      </c>
      <c r="H7" t="str">
        <f>'04-01-21'!E7</f>
        <v>MENESTRA DE VERDURAS</v>
      </c>
      <c r="I7" t="str">
        <f>'04-01-21'!F7</f>
        <v>FRUTA</v>
      </c>
      <c r="J7" t="str">
        <f>'04-01-21'!G7</f>
        <v>AGUA</v>
      </c>
      <c r="K7">
        <f>'04-01-21'!O7</f>
        <v>0</v>
      </c>
      <c r="L7">
        <f>'04-01-21'!I7</f>
        <v>0</v>
      </c>
    </row>
    <row r="8" spans="1:12" x14ac:dyDescent="0.25">
      <c r="A8" t="str">
        <f>'04-01-21'!J8</f>
        <v>Emmanuel</v>
      </c>
      <c r="B8" t="str">
        <f>'04-01-21'!K8</f>
        <v>Ponte Varela</v>
      </c>
      <c r="C8" t="str">
        <f>'04-01-21'!L8</f>
        <v>comedor I+D+i</v>
      </c>
      <c r="D8">
        <f>'04-01-21'!M8</f>
        <v>620469963</v>
      </c>
      <c r="E8">
        <f>'04-01-21'!O8</f>
        <v>0</v>
      </c>
      <c r="F8" t="str">
        <f>'04-01-21'!C8</f>
        <v>EXPRESS</v>
      </c>
      <c r="G8" t="str">
        <f>'04-01-21'!D8</f>
        <v>ZORZA CON PATATAS</v>
      </c>
      <c r="H8" t="str">
        <f>'04-01-21'!E8</f>
        <v>PATATAS FRITAS</v>
      </c>
      <c r="I8" t="str">
        <f>'04-01-21'!F8</f>
        <v>FRUTA</v>
      </c>
      <c r="J8" t="str">
        <f>'04-01-21'!G8</f>
        <v>AGUA</v>
      </c>
      <c r="K8">
        <f>'04-01-21'!O8</f>
        <v>0</v>
      </c>
      <c r="L8">
        <f>'04-01-21'!I8</f>
        <v>100</v>
      </c>
    </row>
    <row r="9" spans="1:12" x14ac:dyDescent="0.25">
      <c r="A9" t="str">
        <f>'04-01-21'!J9</f>
        <v>Santiago</v>
      </c>
      <c r="B9" t="str">
        <f>'04-01-21'!K9</f>
        <v>Antón Area</v>
      </c>
      <c r="C9" t="str">
        <f>'04-01-21'!L9</f>
        <v>comedor Rocha</v>
      </c>
      <c r="D9">
        <f>'04-01-21'!M9</f>
        <v>692383058</v>
      </c>
      <c r="E9">
        <f>'04-01-21'!O9</f>
        <v>0</v>
      </c>
      <c r="F9" t="str">
        <f>'04-01-21'!C9</f>
        <v>EXPRESS</v>
      </c>
      <c r="G9" t="str">
        <f>'04-01-21'!D9</f>
        <v>MACARRONES BOLOÑESA</v>
      </c>
      <c r="H9">
        <f>'04-01-21'!E9</f>
        <v>0</v>
      </c>
      <c r="I9" t="str">
        <f>'04-01-21'!F9</f>
        <v>FRUTA</v>
      </c>
      <c r="J9" t="str">
        <f>'04-01-21'!G9</f>
        <v>AGUA</v>
      </c>
      <c r="K9">
        <f>'04-01-21'!O9</f>
        <v>0</v>
      </c>
      <c r="L9">
        <f>'04-01-21'!I9</f>
        <v>29</v>
      </c>
    </row>
    <row r="10" spans="1:12" x14ac:dyDescent="0.25">
      <c r="A10" t="str">
        <f>'04-01-21'!J10</f>
        <v>Alberto</v>
      </c>
      <c r="B10" t="str">
        <f>'04-01-21'!K10</f>
        <v>Lopez Penide</v>
      </c>
      <c r="C10" t="str">
        <f>'04-01-21'!L10</f>
        <v>comedor Comercial</v>
      </c>
      <c r="D10">
        <f>'04-01-21'!M10</f>
        <v>618816403</v>
      </c>
      <c r="E10">
        <f>'04-01-21'!O10</f>
        <v>0</v>
      </c>
      <c r="F10" t="str">
        <f>'04-01-21'!D10</f>
        <v>MACARRONES BOLOÑESA</v>
      </c>
      <c r="G10">
        <f>'04-01-21'!E10</f>
        <v>0</v>
      </c>
      <c r="H10" t="str">
        <f>'04-01-21'!F10</f>
        <v>FRUTA</v>
      </c>
      <c r="I10" t="str">
        <f>'04-01-21'!G10</f>
        <v>AGUA</v>
      </c>
      <c r="J10" t="str">
        <f>'04-01-21'!H10</f>
        <v>plátano y pera si es posible. Saludos y feliz año!</v>
      </c>
      <c r="K10">
        <f>'04-01-21'!O10</f>
        <v>0</v>
      </c>
      <c r="L10">
        <f>'04-01-21'!I10</f>
        <v>148</v>
      </c>
    </row>
    <row r="11" spans="1:12" x14ac:dyDescent="0.25">
      <c r="A11" t="str">
        <f>'04-01-21'!J11</f>
        <v>Pablo</v>
      </c>
      <c r="B11" t="str">
        <f>'04-01-21'!K11</f>
        <v>Arufe Lires</v>
      </c>
      <c r="C11" t="str">
        <f>'04-01-21'!L11</f>
        <v>comedor Comercial</v>
      </c>
      <c r="D11">
        <f>'04-01-21'!M11</f>
        <v>636431839</v>
      </c>
      <c r="E11">
        <f>'04-01-21'!O11</f>
        <v>0</v>
      </c>
      <c r="F11" t="str">
        <f>'04-01-21'!D11</f>
        <v>ZORZA CON PATATAS</v>
      </c>
      <c r="G11">
        <f>'04-01-21'!E11</f>
        <v>0</v>
      </c>
      <c r="H11" t="str">
        <f>'04-01-21'!F11</f>
        <v>YOGURT</v>
      </c>
      <c r="I11" t="str">
        <f>'04-01-21'!G11</f>
        <v>AGUA</v>
      </c>
      <c r="J11">
        <f>'04-01-21'!H11</f>
        <v>0</v>
      </c>
      <c r="K11">
        <f>'04-01-21'!O11</f>
        <v>0</v>
      </c>
      <c r="L11">
        <f>'04-01-21'!I11</f>
        <v>237</v>
      </c>
    </row>
    <row r="12" spans="1:12" x14ac:dyDescent="0.25">
      <c r="A12" t="str">
        <f>'04-01-21'!J12</f>
        <v>DARÍO XOÁN</v>
      </c>
      <c r="B12" t="str">
        <f>'04-01-21'!K12</f>
        <v>PÉREZ CUENCA</v>
      </c>
      <c r="C12" t="str">
        <f>'04-01-21'!L12</f>
        <v>comedor Comercial</v>
      </c>
      <c r="D12">
        <f>'04-01-21'!M12</f>
        <v>696208860</v>
      </c>
      <c r="E12">
        <f>'04-01-21'!O12</f>
        <v>0</v>
      </c>
      <c r="F12" t="str">
        <f>'04-01-21'!C12</f>
        <v>EXPRESS</v>
      </c>
      <c r="G12" t="str">
        <f>'04-01-21'!D12</f>
        <v>MACARRONES BOLOÑESA</v>
      </c>
      <c r="H12">
        <f>'04-01-21'!E12</f>
        <v>0</v>
      </c>
      <c r="I12" t="str">
        <f>'04-01-21'!F12</f>
        <v>YOGURT</v>
      </c>
      <c r="J12" t="str">
        <f>'04-01-21'!G12</f>
        <v>AGUA</v>
      </c>
      <c r="K12">
        <f>'04-01-21'!O12</f>
        <v>0</v>
      </c>
      <c r="L12">
        <f>'04-01-21'!I12</f>
        <v>0</v>
      </c>
    </row>
    <row r="13" spans="1:12" x14ac:dyDescent="0.25">
      <c r="A13" t="str">
        <f>'04-01-21'!J13</f>
        <v>Manuel</v>
      </c>
      <c r="B13" t="str">
        <f>'04-01-21'!K13</f>
        <v>Regueiro Seoane</v>
      </c>
      <c r="C13" t="str">
        <f>'04-01-21'!L13</f>
        <v>comedor Comercial</v>
      </c>
      <c r="D13">
        <f>'04-01-21'!M13</f>
        <v>0</v>
      </c>
      <c r="E13">
        <f>'04-01-21'!O13</f>
        <v>0</v>
      </c>
      <c r="F13" t="str">
        <f>'04-01-21'!C13</f>
        <v>EXPRESS</v>
      </c>
      <c r="G13" t="str">
        <f>'04-01-21'!D13</f>
        <v>ZORZA CON PATATAS</v>
      </c>
      <c r="H13" t="str">
        <f>'04-01-21'!E13</f>
        <v>PATATAS FRITAS</v>
      </c>
      <c r="I13" t="str">
        <f>'04-01-21'!F13</f>
        <v>YOGURT</v>
      </c>
      <c r="J13" t="str">
        <f>'04-01-21'!G13</f>
        <v>AGUA</v>
      </c>
      <c r="K13">
        <f>'04-01-21'!O13</f>
        <v>0</v>
      </c>
      <c r="L13">
        <f>'04-01-21'!I13</f>
        <v>17</v>
      </c>
    </row>
    <row r="14" spans="1:12" x14ac:dyDescent="0.25">
      <c r="A14" t="str">
        <f>'04-01-21'!J14</f>
        <v>Miguel</v>
      </c>
      <c r="B14" t="str">
        <f>'04-01-21'!K14</f>
        <v>González Alonso</v>
      </c>
      <c r="C14" t="str">
        <f>'04-01-21'!L14</f>
        <v>comedor Comercial</v>
      </c>
      <c r="D14">
        <f>'04-01-21'!M14</f>
        <v>650607184</v>
      </c>
      <c r="E14">
        <f>'04-01-21'!O14</f>
        <v>0</v>
      </c>
      <c r="F14" t="str">
        <f>'04-01-21'!C14</f>
        <v>EXPRESS</v>
      </c>
      <c r="G14" t="str">
        <f>'04-01-21'!D14</f>
        <v>MACARRONES BOLOÑESA</v>
      </c>
      <c r="H14">
        <f>'04-01-21'!E14</f>
        <v>0</v>
      </c>
      <c r="I14" t="str">
        <f>'04-01-21'!F14</f>
        <v>YOGURT</v>
      </c>
      <c r="J14" t="str">
        <f>'04-01-21'!G14</f>
        <v>AGUA</v>
      </c>
      <c r="K14">
        <f>'04-01-21'!O14</f>
        <v>0</v>
      </c>
      <c r="L14">
        <f>'04-01-21'!I14</f>
        <v>50</v>
      </c>
    </row>
    <row r="15" spans="1:12" x14ac:dyDescent="0.25">
      <c r="A15" t="e">
        <f>'04-01-21'!J15</f>
        <v>#N/A</v>
      </c>
      <c r="B15" t="e">
        <f>'04-01-21'!K15</f>
        <v>#N/A</v>
      </c>
      <c r="C15" t="e">
        <f>'04-01-21'!L15</f>
        <v>#N/A</v>
      </c>
      <c r="D15" t="e">
        <f>'04-01-21'!M15</f>
        <v>#N/A</v>
      </c>
      <c r="E15" t="e">
        <f>'04-01-21'!O15</f>
        <v>#N/A</v>
      </c>
      <c r="F15">
        <f>'04-01-21'!C15</f>
        <v>0</v>
      </c>
      <c r="G15">
        <f>'04-01-21'!D15</f>
        <v>0</v>
      </c>
      <c r="H15">
        <f>'04-01-21'!E15</f>
        <v>0</v>
      </c>
      <c r="I15">
        <f>'04-01-21'!F15</f>
        <v>0</v>
      </c>
      <c r="J15">
        <f>'04-01-21'!G15</f>
        <v>0</v>
      </c>
      <c r="K15" t="e">
        <f>'04-01-21'!O15</f>
        <v>#N/A</v>
      </c>
      <c r="L15" t="e">
        <f>'04-01-21'!I15</f>
        <v>#N/A</v>
      </c>
    </row>
    <row r="16" spans="1:12" x14ac:dyDescent="0.25">
      <c r="A16" t="e">
        <f>'04-01-21'!J16</f>
        <v>#N/A</v>
      </c>
      <c r="B16" t="e">
        <f>'04-01-21'!K16</f>
        <v>#N/A</v>
      </c>
      <c r="C16" t="e">
        <f>'04-01-21'!L16</f>
        <v>#N/A</v>
      </c>
      <c r="D16" t="e">
        <f>'04-01-21'!M16</f>
        <v>#N/A</v>
      </c>
      <c r="E16" t="e">
        <f>'04-01-21'!O16</f>
        <v>#N/A</v>
      </c>
      <c r="F16">
        <f>'04-01-21'!C16</f>
        <v>0</v>
      </c>
      <c r="G16">
        <f>'04-01-21'!D16</f>
        <v>0</v>
      </c>
      <c r="H16">
        <f>'04-01-21'!E16</f>
        <v>0</v>
      </c>
      <c r="I16">
        <f>'04-01-21'!F16</f>
        <v>0</v>
      </c>
      <c r="J16">
        <f>'04-01-21'!G16</f>
        <v>0</v>
      </c>
      <c r="K16" t="e">
        <f>'04-01-21'!O16</f>
        <v>#N/A</v>
      </c>
      <c r="L16" t="e">
        <f>'04-01-21'!I16</f>
        <v>#N/A</v>
      </c>
    </row>
    <row r="17" spans="1:12" x14ac:dyDescent="0.25">
      <c r="A17" t="e">
        <f>'04-01-21'!J17</f>
        <v>#N/A</v>
      </c>
      <c r="B17" t="e">
        <f>'04-01-21'!K17</f>
        <v>#N/A</v>
      </c>
      <c r="C17" t="e">
        <f>'04-01-21'!L17</f>
        <v>#N/A</v>
      </c>
      <c r="D17" t="e">
        <f>'04-01-21'!M17</f>
        <v>#N/A</v>
      </c>
      <c r="E17" t="e">
        <f>'04-01-21'!O17</f>
        <v>#N/A</v>
      </c>
      <c r="F17">
        <f>'04-01-21'!C17</f>
        <v>0</v>
      </c>
      <c r="G17">
        <f>'04-01-21'!D17</f>
        <v>0</v>
      </c>
      <c r="H17">
        <f>'04-01-21'!E17</f>
        <v>0</v>
      </c>
      <c r="I17">
        <f>'04-01-21'!F17</f>
        <v>0</v>
      </c>
      <c r="J17">
        <f>'04-01-21'!G17</f>
        <v>0</v>
      </c>
      <c r="K17" t="e">
        <f>'04-01-21'!O17</f>
        <v>#N/A</v>
      </c>
      <c r="L17" t="e">
        <f>'04-01-21'!I17</f>
        <v>#N/A</v>
      </c>
    </row>
    <row r="18" spans="1:12" x14ac:dyDescent="0.25">
      <c r="A18" t="e">
        <f>'04-01-21'!J18</f>
        <v>#N/A</v>
      </c>
      <c r="B18" t="e">
        <f>'04-01-21'!K18</f>
        <v>#N/A</v>
      </c>
      <c r="C18" t="e">
        <f>'04-01-21'!L18</f>
        <v>#N/A</v>
      </c>
      <c r="D18" t="e">
        <f>'04-01-21'!M18</f>
        <v>#N/A</v>
      </c>
      <c r="E18" t="e">
        <f>'04-01-21'!O18</f>
        <v>#N/A</v>
      </c>
      <c r="F18">
        <f>'04-01-21'!C18</f>
        <v>0</v>
      </c>
      <c r="G18">
        <f>'04-01-21'!D18</f>
        <v>0</v>
      </c>
      <c r="H18">
        <f>'04-01-21'!E18</f>
        <v>0</v>
      </c>
      <c r="I18">
        <f>'04-01-21'!F18</f>
        <v>0</v>
      </c>
      <c r="J18">
        <f>'04-01-21'!G18</f>
        <v>0</v>
      </c>
      <c r="K18" t="e">
        <f>'04-01-21'!O18</f>
        <v>#N/A</v>
      </c>
      <c r="L18" t="e">
        <f>'04-01-21'!I18</f>
        <v>#N/A</v>
      </c>
    </row>
    <row r="19" spans="1:12" x14ac:dyDescent="0.25">
      <c r="A19" t="e">
        <f>'04-01-21'!J19</f>
        <v>#N/A</v>
      </c>
      <c r="B19" t="e">
        <f>'04-01-21'!K19</f>
        <v>#N/A</v>
      </c>
      <c r="C19" t="e">
        <f>'04-01-21'!L19</f>
        <v>#N/A</v>
      </c>
      <c r="D19" t="e">
        <f>'04-01-21'!M19</f>
        <v>#N/A</v>
      </c>
      <c r="E19" t="e">
        <f>'04-01-21'!O19</f>
        <v>#N/A</v>
      </c>
      <c r="F19">
        <f>'04-01-21'!C19</f>
        <v>0</v>
      </c>
      <c r="G19">
        <f>'04-01-21'!D19</f>
        <v>0</v>
      </c>
      <c r="H19">
        <f>'04-01-21'!E19</f>
        <v>0</v>
      </c>
      <c r="I19">
        <f>'04-01-21'!F19</f>
        <v>0</v>
      </c>
      <c r="J19">
        <f>'04-01-21'!G19</f>
        <v>0</v>
      </c>
      <c r="K19" t="e">
        <f>'04-01-21'!O19</f>
        <v>#N/A</v>
      </c>
      <c r="L19" t="e">
        <f>'04-01-21'!I19</f>
        <v>#N/A</v>
      </c>
    </row>
    <row r="20" spans="1:12" x14ac:dyDescent="0.25">
      <c r="A20" t="e">
        <f>'04-01-21'!J20</f>
        <v>#N/A</v>
      </c>
      <c r="B20" t="e">
        <f>'04-01-21'!K20</f>
        <v>#N/A</v>
      </c>
      <c r="C20" t="e">
        <f>'04-01-21'!L20</f>
        <v>#N/A</v>
      </c>
      <c r="D20" t="e">
        <f>'04-01-21'!M20</f>
        <v>#N/A</v>
      </c>
      <c r="E20" t="e">
        <f>'04-01-21'!O20</f>
        <v>#N/A</v>
      </c>
      <c r="F20">
        <f>'04-01-21'!C20</f>
        <v>0</v>
      </c>
      <c r="G20">
        <f>'04-01-21'!D20</f>
        <v>0</v>
      </c>
      <c r="H20">
        <f>'04-01-21'!E20</f>
        <v>0</v>
      </c>
      <c r="I20">
        <f>'04-01-21'!F20</f>
        <v>0</v>
      </c>
      <c r="J20">
        <f>'04-01-21'!G20</f>
        <v>0</v>
      </c>
      <c r="K20" t="e">
        <f>'04-01-21'!O20</f>
        <v>#N/A</v>
      </c>
      <c r="L20" t="e">
        <f>'04-01-21'!I20</f>
        <v>#N/A</v>
      </c>
    </row>
    <row r="21" spans="1:12" x14ac:dyDescent="0.25">
      <c r="A21" t="e">
        <f>'04-01-21'!J21</f>
        <v>#N/A</v>
      </c>
      <c r="B21" t="e">
        <f>'04-01-21'!K21</f>
        <v>#N/A</v>
      </c>
      <c r="C21" t="e">
        <f>'04-01-21'!L21</f>
        <v>#N/A</v>
      </c>
      <c r="D21" t="e">
        <f>'04-01-21'!M21</f>
        <v>#N/A</v>
      </c>
      <c r="E21" t="e">
        <f>'04-01-21'!O21</f>
        <v>#N/A</v>
      </c>
      <c r="F21">
        <f>'04-01-21'!C21</f>
        <v>0</v>
      </c>
      <c r="G21">
        <f>'04-01-21'!D21</f>
        <v>0</v>
      </c>
      <c r="H21">
        <f>'04-01-21'!E21</f>
        <v>0</v>
      </c>
      <c r="I21">
        <f>'04-01-21'!F21</f>
        <v>0</v>
      </c>
      <c r="J21">
        <f>'04-01-21'!G21</f>
        <v>0</v>
      </c>
      <c r="K21" t="e">
        <f>'04-01-21'!O21</f>
        <v>#N/A</v>
      </c>
      <c r="L21" t="e">
        <f>'04-01-21'!I21</f>
        <v>#N/A</v>
      </c>
    </row>
    <row r="22" spans="1:12" x14ac:dyDescent="0.25">
      <c r="A22" t="e">
        <f>'04-01-21'!J22</f>
        <v>#N/A</v>
      </c>
      <c r="B22" t="e">
        <f>'04-01-21'!K22</f>
        <v>#N/A</v>
      </c>
      <c r="C22" t="e">
        <f>'04-01-21'!L22</f>
        <v>#N/A</v>
      </c>
      <c r="D22" t="e">
        <f>'04-01-21'!M22</f>
        <v>#N/A</v>
      </c>
      <c r="E22" t="e">
        <f>'04-01-21'!O22</f>
        <v>#N/A</v>
      </c>
      <c r="F22">
        <f>'04-01-21'!C22</f>
        <v>0</v>
      </c>
      <c r="G22">
        <f>'04-01-21'!D22</f>
        <v>0</v>
      </c>
      <c r="H22">
        <f>'04-01-21'!E22</f>
        <v>0</v>
      </c>
      <c r="I22">
        <f>'04-01-21'!F22</f>
        <v>0</v>
      </c>
      <c r="J22">
        <f>'04-01-21'!G22</f>
        <v>0</v>
      </c>
      <c r="K22" t="e">
        <f>'04-01-21'!O22</f>
        <v>#N/A</v>
      </c>
      <c r="L22" t="e">
        <f>'04-01-21'!I22</f>
        <v>#N/A</v>
      </c>
    </row>
    <row r="23" spans="1:12" x14ac:dyDescent="0.25">
      <c r="A23" t="e">
        <f>'04-01-21'!J23</f>
        <v>#N/A</v>
      </c>
      <c r="B23" t="e">
        <f>'04-01-21'!K23</f>
        <v>#N/A</v>
      </c>
      <c r="C23" t="e">
        <f>'04-01-21'!L23</f>
        <v>#N/A</v>
      </c>
      <c r="D23" t="e">
        <f>'04-01-21'!M23</f>
        <v>#N/A</v>
      </c>
      <c r="E23" t="e">
        <f>'04-01-21'!O23</f>
        <v>#N/A</v>
      </c>
      <c r="F23">
        <f>'04-01-21'!C23</f>
        <v>0</v>
      </c>
      <c r="G23">
        <f>'04-01-21'!D23</f>
        <v>0</v>
      </c>
      <c r="H23">
        <f>'04-01-21'!E23</f>
        <v>0</v>
      </c>
      <c r="I23">
        <f>'04-01-21'!F23</f>
        <v>0</v>
      </c>
      <c r="J23">
        <f>'04-01-21'!G23</f>
        <v>0</v>
      </c>
      <c r="K23" t="e">
        <f>'04-01-21'!O23</f>
        <v>#N/A</v>
      </c>
      <c r="L23" t="e">
        <f>'04-01-21'!I23</f>
        <v>#N/A</v>
      </c>
    </row>
    <row r="24" spans="1:12" x14ac:dyDescent="0.25">
      <c r="A24" t="e">
        <f>'04-01-21'!J24</f>
        <v>#N/A</v>
      </c>
      <c r="B24" t="e">
        <f>'04-01-21'!K24</f>
        <v>#N/A</v>
      </c>
      <c r="C24" t="e">
        <f>'04-01-21'!L24</f>
        <v>#N/A</v>
      </c>
      <c r="D24" t="e">
        <f>'04-01-21'!M24</f>
        <v>#N/A</v>
      </c>
      <c r="E24" t="e">
        <f>'04-01-21'!O24</f>
        <v>#N/A</v>
      </c>
      <c r="F24">
        <f>'04-01-21'!C24</f>
        <v>0</v>
      </c>
      <c r="G24">
        <f>'04-01-21'!D24</f>
        <v>0</v>
      </c>
      <c r="H24">
        <f>'04-01-21'!E24</f>
        <v>0</v>
      </c>
      <c r="I24">
        <f>'04-01-21'!F24</f>
        <v>0</v>
      </c>
      <c r="J24">
        <f>'04-01-21'!G24</f>
        <v>0</v>
      </c>
      <c r="K24" t="e">
        <f>'04-01-21'!O24</f>
        <v>#N/A</v>
      </c>
      <c r="L24" t="e">
        <f>'04-01-21'!I24</f>
        <v>#N/A</v>
      </c>
    </row>
    <row r="25" spans="1:12" x14ac:dyDescent="0.25">
      <c r="A25" t="e">
        <f>'04-01-21'!J25</f>
        <v>#N/A</v>
      </c>
      <c r="B25" t="e">
        <f>'04-01-21'!K25</f>
        <v>#N/A</v>
      </c>
      <c r="C25" t="e">
        <f>'04-01-21'!L25</f>
        <v>#N/A</v>
      </c>
      <c r="D25" t="e">
        <f>'04-01-21'!M25</f>
        <v>#N/A</v>
      </c>
      <c r="E25" t="e">
        <f>'04-01-21'!O25</f>
        <v>#N/A</v>
      </c>
      <c r="F25">
        <f>'04-01-21'!C25</f>
        <v>0</v>
      </c>
      <c r="G25">
        <f>'04-01-21'!D25</f>
        <v>0</v>
      </c>
      <c r="H25">
        <f>'04-01-21'!E25</f>
        <v>0</v>
      </c>
      <c r="I25">
        <f>'04-01-21'!G25</f>
        <v>0</v>
      </c>
      <c r="J25">
        <f>'04-01-21'!G25</f>
        <v>0</v>
      </c>
      <c r="K25" t="e">
        <f>'04-01-21'!O25</f>
        <v>#N/A</v>
      </c>
      <c r="L25" t="e">
        <f>'04-01-21'!I25</f>
        <v>#N/A</v>
      </c>
    </row>
    <row r="26" spans="1:12" x14ac:dyDescent="0.25">
      <c r="A26" t="e">
        <f>'04-01-21'!J26</f>
        <v>#N/A</v>
      </c>
      <c r="B26" t="e">
        <f>'04-01-21'!K26</f>
        <v>#N/A</v>
      </c>
      <c r="C26" t="e">
        <f>'04-01-21'!L26</f>
        <v>#N/A</v>
      </c>
      <c r="D26" t="e">
        <f>'04-01-21'!M26</f>
        <v>#N/A</v>
      </c>
      <c r="E26" t="e">
        <f>'04-01-21'!O26</f>
        <v>#N/A</v>
      </c>
      <c r="F26">
        <f>'04-01-21'!C26</f>
        <v>0</v>
      </c>
      <c r="G26">
        <f>'04-01-21'!D26</f>
        <v>0</v>
      </c>
      <c r="H26">
        <f>'04-01-21'!E26</f>
        <v>0</v>
      </c>
      <c r="I26">
        <f>'04-01-21'!G26</f>
        <v>0</v>
      </c>
      <c r="J26">
        <f>'04-01-21'!G26</f>
        <v>0</v>
      </c>
      <c r="K26" t="e">
        <f>'04-01-21'!O26</f>
        <v>#N/A</v>
      </c>
      <c r="L26" t="e">
        <f>'04-01-21'!I26</f>
        <v>#N/A</v>
      </c>
    </row>
    <row r="27" spans="1:12" x14ac:dyDescent="0.25">
      <c r="A27" t="e">
        <f>'04-01-21'!J27</f>
        <v>#N/A</v>
      </c>
      <c r="B27" t="e">
        <f>'04-01-21'!K27</f>
        <v>#N/A</v>
      </c>
      <c r="C27" t="e">
        <f>'04-01-21'!L27</f>
        <v>#N/A</v>
      </c>
      <c r="D27" t="e">
        <f>'04-01-21'!M27</f>
        <v>#N/A</v>
      </c>
      <c r="E27" t="e">
        <f>'04-01-21'!O27</f>
        <v>#N/A</v>
      </c>
      <c r="F27">
        <f>'04-01-21'!C27</f>
        <v>0</v>
      </c>
      <c r="G27">
        <f>'04-01-21'!D27</f>
        <v>0</v>
      </c>
      <c r="H27">
        <f>'04-01-21'!E27</f>
        <v>0</v>
      </c>
      <c r="I27">
        <f>'04-01-21'!G27</f>
        <v>0</v>
      </c>
      <c r="J27">
        <f>'04-01-21'!G27</f>
        <v>0</v>
      </c>
      <c r="K27" t="e">
        <f>'04-01-21'!O27</f>
        <v>#N/A</v>
      </c>
      <c r="L27" t="e">
        <f>'04-01-21'!I27</f>
        <v>#N/A</v>
      </c>
    </row>
    <row r="28" spans="1:12" x14ac:dyDescent="0.25">
      <c r="A28" t="e">
        <f>'04-01-21'!J28</f>
        <v>#N/A</v>
      </c>
      <c r="B28" t="e">
        <f>'04-01-21'!K28</f>
        <v>#N/A</v>
      </c>
      <c r="C28" t="e">
        <f>'04-01-21'!L28</f>
        <v>#N/A</v>
      </c>
      <c r="D28" t="e">
        <f>'04-01-21'!M28</f>
        <v>#N/A</v>
      </c>
      <c r="E28" t="e">
        <f>'04-01-21'!O28</f>
        <v>#N/A</v>
      </c>
      <c r="F28">
        <f>'04-01-21'!C28</f>
        <v>0</v>
      </c>
      <c r="G28">
        <f>'04-01-21'!D28</f>
        <v>0</v>
      </c>
      <c r="H28">
        <f>'04-01-21'!E28</f>
        <v>0</v>
      </c>
      <c r="I28">
        <f>'04-01-21'!G28</f>
        <v>0</v>
      </c>
      <c r="J28">
        <f>'04-01-21'!G28</f>
        <v>0</v>
      </c>
      <c r="K28" t="e">
        <f>'04-01-21'!O28</f>
        <v>#N/A</v>
      </c>
      <c r="L28" t="e">
        <f>'04-01-21'!I28</f>
        <v>#N/A</v>
      </c>
    </row>
    <row r="29" spans="1:12" x14ac:dyDescent="0.25">
      <c r="A29" t="e">
        <f>'04-01-21'!J29</f>
        <v>#N/A</v>
      </c>
      <c r="B29" t="e">
        <f>'04-01-21'!K29</f>
        <v>#N/A</v>
      </c>
      <c r="C29" t="e">
        <f>'04-01-21'!L29</f>
        <v>#N/A</v>
      </c>
      <c r="D29" t="e">
        <f>'04-01-21'!M29</f>
        <v>#N/A</v>
      </c>
      <c r="E29" t="e">
        <f>'04-01-21'!O29</f>
        <v>#N/A</v>
      </c>
      <c r="F29">
        <f>'04-01-21'!C29</f>
        <v>0</v>
      </c>
      <c r="G29">
        <f>'04-01-21'!D29</f>
        <v>0</v>
      </c>
      <c r="H29">
        <f>'04-01-21'!E29</f>
        <v>0</v>
      </c>
      <c r="I29">
        <f>'04-01-21'!G29</f>
        <v>0</v>
      </c>
      <c r="J29">
        <f>'04-01-21'!G29</f>
        <v>0</v>
      </c>
      <c r="K29" t="e">
        <f>'04-01-21'!O29</f>
        <v>#N/A</v>
      </c>
      <c r="L29" t="e">
        <f>'04-01-21'!I29</f>
        <v>#N/A</v>
      </c>
    </row>
    <row r="30" spans="1:12" x14ac:dyDescent="0.25">
      <c r="A30" t="e">
        <f>'04-01-21'!J30</f>
        <v>#N/A</v>
      </c>
      <c r="B30" t="e">
        <f>'04-01-21'!K30</f>
        <v>#N/A</v>
      </c>
      <c r="C30" t="e">
        <f>'04-01-21'!L30</f>
        <v>#N/A</v>
      </c>
      <c r="D30" t="e">
        <f>'04-01-21'!M30</f>
        <v>#N/A</v>
      </c>
      <c r="E30" t="e">
        <f>'04-01-21'!O30</f>
        <v>#N/A</v>
      </c>
      <c r="F30">
        <f>'04-01-21'!C30</f>
        <v>0</v>
      </c>
      <c r="G30">
        <f>'04-01-21'!D30</f>
        <v>0</v>
      </c>
      <c r="H30">
        <f>'04-01-21'!E30</f>
        <v>0</v>
      </c>
      <c r="I30">
        <f>'04-01-21'!G30</f>
        <v>0</v>
      </c>
      <c r="J30">
        <f>'04-01-21'!G30</f>
        <v>0</v>
      </c>
      <c r="K30" t="e">
        <f>'04-01-21'!O30</f>
        <v>#N/A</v>
      </c>
      <c r="L30" t="e">
        <f>'04-01-21'!I30</f>
        <v>#N/A</v>
      </c>
    </row>
    <row r="31" spans="1:12" x14ac:dyDescent="0.25">
      <c r="A31" t="e">
        <f>'04-01-21'!J31</f>
        <v>#N/A</v>
      </c>
      <c r="B31" t="e">
        <f>'04-01-21'!K31</f>
        <v>#N/A</v>
      </c>
      <c r="C31" t="e">
        <f>'04-01-21'!L31</f>
        <v>#N/A</v>
      </c>
      <c r="D31" t="e">
        <f>'04-01-21'!M31</f>
        <v>#N/A</v>
      </c>
      <c r="E31" t="e">
        <f>'04-01-21'!O31</f>
        <v>#N/A</v>
      </c>
      <c r="F31">
        <f>'04-01-21'!C31</f>
        <v>0</v>
      </c>
      <c r="G31">
        <f>'04-01-21'!D31</f>
        <v>0</v>
      </c>
      <c r="H31">
        <f>'04-01-21'!E31</f>
        <v>0</v>
      </c>
      <c r="I31">
        <f>'04-01-21'!G31</f>
        <v>0</v>
      </c>
      <c r="J31">
        <f>'04-01-21'!G31</f>
        <v>0</v>
      </c>
      <c r="K31" t="e">
        <f>'04-01-21'!O31</f>
        <v>#N/A</v>
      </c>
      <c r="L31" t="e">
        <f>'04-01-21'!I31</f>
        <v>#N/A</v>
      </c>
    </row>
    <row r="32" spans="1:12" x14ac:dyDescent="0.25">
      <c r="A32" t="e">
        <f>'04-01-21'!J32</f>
        <v>#N/A</v>
      </c>
      <c r="B32" t="e">
        <f>'04-01-21'!K32</f>
        <v>#N/A</v>
      </c>
      <c r="C32" t="e">
        <f>'04-01-21'!L32</f>
        <v>#N/A</v>
      </c>
      <c r="D32" t="e">
        <f>'04-01-21'!M32</f>
        <v>#N/A</v>
      </c>
      <c r="E32" t="e">
        <f>'04-01-21'!O32</f>
        <v>#N/A</v>
      </c>
      <c r="F32">
        <f>'04-01-21'!C32</f>
        <v>0</v>
      </c>
      <c r="G32">
        <f>'04-01-21'!D32</f>
        <v>0</v>
      </c>
      <c r="H32">
        <f>'04-01-21'!E32</f>
        <v>0</v>
      </c>
      <c r="I32">
        <f>'04-01-21'!G32</f>
        <v>0</v>
      </c>
      <c r="J32">
        <f>'04-01-21'!G32</f>
        <v>0</v>
      </c>
      <c r="K32" t="e">
        <f>'04-01-21'!O32</f>
        <v>#N/A</v>
      </c>
      <c r="L32" t="e">
        <f>'04-01-21'!I32</f>
        <v>#N/A</v>
      </c>
    </row>
    <row r="33" spans="1:12" x14ac:dyDescent="0.25">
      <c r="A33" t="e">
        <f>'04-01-21'!J33</f>
        <v>#N/A</v>
      </c>
      <c r="B33" t="e">
        <f>'04-01-21'!K33</f>
        <v>#N/A</v>
      </c>
      <c r="C33" t="e">
        <f>'04-01-21'!L33</f>
        <v>#N/A</v>
      </c>
      <c r="D33" t="e">
        <f>'04-01-21'!M33</f>
        <v>#N/A</v>
      </c>
      <c r="E33" t="e">
        <f>'04-01-21'!O33</f>
        <v>#N/A</v>
      </c>
      <c r="F33">
        <f>'04-01-21'!C33</f>
        <v>0</v>
      </c>
      <c r="G33">
        <f>'04-01-21'!D33</f>
        <v>0</v>
      </c>
      <c r="H33">
        <f>'04-01-21'!E33</f>
        <v>0</v>
      </c>
      <c r="I33">
        <f>'04-01-21'!G33</f>
        <v>0</v>
      </c>
      <c r="J33">
        <f>'04-01-21'!G33</f>
        <v>0</v>
      </c>
      <c r="K33" t="e">
        <f>'04-01-21'!O33</f>
        <v>#N/A</v>
      </c>
      <c r="L33" t="e">
        <f>'04-01-21'!I33</f>
        <v>#N/A</v>
      </c>
    </row>
    <row r="34" spans="1:12" x14ac:dyDescent="0.25">
      <c r="A34" t="e">
        <f>'04-01-21'!J34</f>
        <v>#N/A</v>
      </c>
      <c r="B34" t="e">
        <f>'04-01-21'!K34</f>
        <v>#N/A</v>
      </c>
      <c r="C34" t="e">
        <f>'04-01-21'!L34</f>
        <v>#N/A</v>
      </c>
      <c r="D34" t="e">
        <f>'04-01-21'!M34</f>
        <v>#N/A</v>
      </c>
      <c r="E34" t="e">
        <f>'04-01-21'!O34</f>
        <v>#N/A</v>
      </c>
      <c r="F34">
        <f>'04-01-21'!C34</f>
        <v>0</v>
      </c>
      <c r="G34">
        <f>'04-01-21'!D34</f>
        <v>0</v>
      </c>
      <c r="H34">
        <f>'04-01-21'!E34</f>
        <v>0</v>
      </c>
      <c r="I34">
        <f>'04-01-21'!G34</f>
        <v>0</v>
      </c>
      <c r="J34">
        <f>'04-01-21'!G34</f>
        <v>0</v>
      </c>
      <c r="K34" t="e">
        <f>'04-01-21'!O34</f>
        <v>#N/A</v>
      </c>
      <c r="L34" t="e">
        <f>'04-01-21'!I34</f>
        <v>#N/A</v>
      </c>
    </row>
    <row r="35" spans="1:12" x14ac:dyDescent="0.25">
      <c r="A35" t="e">
        <f>'04-01-21'!J35</f>
        <v>#N/A</v>
      </c>
      <c r="B35" t="e">
        <f>'04-01-21'!K35</f>
        <v>#N/A</v>
      </c>
      <c r="C35" t="e">
        <f>'04-01-21'!L35</f>
        <v>#N/A</v>
      </c>
      <c r="D35" t="e">
        <f>'04-01-21'!M35</f>
        <v>#N/A</v>
      </c>
      <c r="E35" t="e">
        <f>'04-01-21'!O35</f>
        <v>#N/A</v>
      </c>
      <c r="F35">
        <f>'04-01-21'!C35</f>
        <v>0</v>
      </c>
      <c r="G35">
        <f>'04-01-21'!D35</f>
        <v>0</v>
      </c>
      <c r="H35">
        <f>'04-01-21'!E35</f>
        <v>0</v>
      </c>
      <c r="I35">
        <f>'04-01-21'!G35</f>
        <v>0</v>
      </c>
      <c r="J35">
        <f>'04-01-21'!G35</f>
        <v>0</v>
      </c>
      <c r="K35" t="e">
        <f>'04-01-21'!O35</f>
        <v>#N/A</v>
      </c>
      <c r="L35" t="e">
        <f>'04-01-21'!I35</f>
        <v>#N/A</v>
      </c>
    </row>
    <row r="36" spans="1:12" x14ac:dyDescent="0.25">
      <c r="A36" t="e">
        <f>'04-01-21'!J36</f>
        <v>#N/A</v>
      </c>
      <c r="B36" t="e">
        <f>'04-01-21'!K36</f>
        <v>#N/A</v>
      </c>
      <c r="C36" t="e">
        <f>'04-01-21'!L36</f>
        <v>#N/A</v>
      </c>
      <c r="D36" t="e">
        <f>'04-01-21'!M36</f>
        <v>#N/A</v>
      </c>
      <c r="E36" t="e">
        <f>'04-01-21'!O36</f>
        <v>#N/A</v>
      </c>
      <c r="F36">
        <f>'04-01-21'!C36</f>
        <v>0</v>
      </c>
      <c r="G36">
        <f>'04-01-21'!D36</f>
        <v>0</v>
      </c>
      <c r="H36">
        <f>'04-01-21'!E36</f>
        <v>0</v>
      </c>
      <c r="I36">
        <f>'04-01-21'!G36</f>
        <v>0</v>
      </c>
      <c r="J36">
        <f>'04-01-21'!G36</f>
        <v>0</v>
      </c>
      <c r="K36" t="e">
        <f>'04-01-21'!O36</f>
        <v>#N/A</v>
      </c>
      <c r="L36" t="e">
        <f>'04-01-21'!I36</f>
        <v>#N/A</v>
      </c>
    </row>
    <row r="37" spans="1:12" x14ac:dyDescent="0.25">
      <c r="A37" t="e">
        <f>'04-01-21'!J37</f>
        <v>#N/A</v>
      </c>
      <c r="B37" t="e">
        <f>'04-01-21'!K37</f>
        <v>#N/A</v>
      </c>
      <c r="C37" t="e">
        <f>'04-01-21'!L37</f>
        <v>#N/A</v>
      </c>
      <c r="D37" t="e">
        <f>'04-01-21'!M37</f>
        <v>#N/A</v>
      </c>
      <c r="E37" t="e">
        <f>'04-01-21'!O37</f>
        <v>#N/A</v>
      </c>
      <c r="F37">
        <f>'04-01-21'!C37</f>
        <v>0</v>
      </c>
      <c r="G37">
        <f>'04-01-21'!D37</f>
        <v>0</v>
      </c>
      <c r="H37">
        <f>'04-01-21'!E37</f>
        <v>0</v>
      </c>
      <c r="I37">
        <f>'04-01-21'!G37</f>
        <v>0</v>
      </c>
      <c r="J37">
        <f>'04-01-21'!G37</f>
        <v>0</v>
      </c>
      <c r="K37" t="e">
        <f>'04-01-21'!O37</f>
        <v>#N/A</v>
      </c>
      <c r="L37" t="e">
        <f>'04-01-21'!I37</f>
        <v>#N/A</v>
      </c>
    </row>
    <row r="38" spans="1:12" x14ac:dyDescent="0.25">
      <c r="A38" t="e">
        <f>'04-01-21'!J38</f>
        <v>#N/A</v>
      </c>
      <c r="B38" t="e">
        <f>'04-01-21'!K38</f>
        <v>#N/A</v>
      </c>
      <c r="C38" t="e">
        <f>'04-01-21'!L38</f>
        <v>#N/A</v>
      </c>
      <c r="D38" t="e">
        <f>'04-01-21'!M38</f>
        <v>#N/A</v>
      </c>
      <c r="E38" t="e">
        <f>'04-01-21'!O38</f>
        <v>#N/A</v>
      </c>
      <c r="F38">
        <f>'04-01-21'!C38</f>
        <v>0</v>
      </c>
      <c r="G38">
        <f>'04-01-21'!D38</f>
        <v>0</v>
      </c>
      <c r="H38">
        <f>'04-01-21'!E38</f>
        <v>0</v>
      </c>
      <c r="I38">
        <f>'04-01-21'!G38</f>
        <v>0</v>
      </c>
      <c r="J38">
        <f>'04-01-21'!G38</f>
        <v>0</v>
      </c>
      <c r="K38" t="e">
        <f>'04-01-21'!O38</f>
        <v>#N/A</v>
      </c>
      <c r="L38" t="e">
        <f>'04-01-21'!I38</f>
        <v>#N/A</v>
      </c>
    </row>
    <row r="39" spans="1:12" x14ac:dyDescent="0.25">
      <c r="A39" t="e">
        <f>'04-01-21'!J39</f>
        <v>#N/A</v>
      </c>
      <c r="B39" t="e">
        <f>'04-01-21'!K39</f>
        <v>#N/A</v>
      </c>
      <c r="C39" t="e">
        <f>'04-01-21'!L39</f>
        <v>#N/A</v>
      </c>
      <c r="D39" t="e">
        <f>'04-01-21'!M39</f>
        <v>#N/A</v>
      </c>
      <c r="E39" t="e">
        <f>'04-01-21'!O39</f>
        <v>#N/A</v>
      </c>
      <c r="F39">
        <f>'04-01-21'!C39</f>
        <v>0</v>
      </c>
      <c r="G39">
        <f>'04-01-21'!D39</f>
        <v>0</v>
      </c>
      <c r="H39">
        <f>'04-01-21'!E39</f>
        <v>0</v>
      </c>
      <c r="I39">
        <f>'04-01-21'!G39</f>
        <v>0</v>
      </c>
      <c r="J39">
        <f>'04-01-21'!G39</f>
        <v>0</v>
      </c>
      <c r="K39" t="e">
        <f>'04-01-21'!O39</f>
        <v>#N/A</v>
      </c>
      <c r="L39" t="e">
        <f>'04-01-21'!I39</f>
        <v>#N/A</v>
      </c>
    </row>
    <row r="40" spans="1:12" x14ac:dyDescent="0.25">
      <c r="A40" t="e">
        <f>'04-01-21'!J40</f>
        <v>#N/A</v>
      </c>
      <c r="B40" t="e">
        <f>'04-01-21'!K40</f>
        <v>#N/A</v>
      </c>
      <c r="C40" t="e">
        <f>'04-01-21'!L40</f>
        <v>#N/A</v>
      </c>
      <c r="D40" t="e">
        <f>'04-01-21'!M40</f>
        <v>#N/A</v>
      </c>
      <c r="E40" t="e">
        <f>'04-01-21'!O40</f>
        <v>#N/A</v>
      </c>
      <c r="F40">
        <f>'04-01-21'!C40</f>
        <v>0</v>
      </c>
      <c r="G40">
        <f>'04-01-21'!D40</f>
        <v>0</v>
      </c>
      <c r="H40">
        <f>'04-01-21'!E40</f>
        <v>0</v>
      </c>
      <c r="I40">
        <f>'04-01-21'!G40</f>
        <v>0</v>
      </c>
      <c r="J40">
        <f>'04-01-21'!G40</f>
        <v>0</v>
      </c>
      <c r="K40" t="e">
        <f>'04-01-21'!O40</f>
        <v>#N/A</v>
      </c>
      <c r="L40" t="e">
        <f>'04-01-21'!I40</f>
        <v>#N/A</v>
      </c>
    </row>
    <row r="41" spans="1:12" x14ac:dyDescent="0.25">
      <c r="A41" t="e">
        <f>'04-01-21'!J41</f>
        <v>#N/A</v>
      </c>
      <c r="B41" t="e">
        <f>'04-01-21'!K41</f>
        <v>#N/A</v>
      </c>
      <c r="C41" t="e">
        <f>'04-01-21'!L41</f>
        <v>#N/A</v>
      </c>
      <c r="D41" t="e">
        <f>'04-01-21'!M41</f>
        <v>#N/A</v>
      </c>
      <c r="E41" t="e">
        <f>'04-01-21'!O41</f>
        <v>#N/A</v>
      </c>
      <c r="F41">
        <f>'04-01-21'!C41</f>
        <v>0</v>
      </c>
      <c r="G41">
        <f>'04-01-21'!D41</f>
        <v>0</v>
      </c>
      <c r="H41">
        <f>'04-01-21'!E41</f>
        <v>0</v>
      </c>
      <c r="I41">
        <f>'04-01-21'!G41</f>
        <v>0</v>
      </c>
      <c r="J41">
        <f>'04-01-21'!G41</f>
        <v>0</v>
      </c>
      <c r="K41" t="e">
        <f>'04-01-21'!O41</f>
        <v>#N/A</v>
      </c>
      <c r="L41" t="e">
        <f>'04-01-21'!I41</f>
        <v>#N/A</v>
      </c>
    </row>
    <row r="42" spans="1:12" x14ac:dyDescent="0.25">
      <c r="A42" t="e">
        <f>'04-01-21'!J42</f>
        <v>#N/A</v>
      </c>
      <c r="B42" t="e">
        <f>'04-01-21'!K42</f>
        <v>#N/A</v>
      </c>
      <c r="C42" t="e">
        <f>'04-01-21'!L42</f>
        <v>#N/A</v>
      </c>
      <c r="D42" t="e">
        <f>'04-01-21'!M42</f>
        <v>#N/A</v>
      </c>
      <c r="E42" t="e">
        <f>'04-01-21'!O42</f>
        <v>#N/A</v>
      </c>
      <c r="F42">
        <f>'04-01-21'!C42</f>
        <v>0</v>
      </c>
      <c r="G42">
        <f>'04-01-21'!D42</f>
        <v>0</v>
      </c>
      <c r="H42">
        <f>'04-01-21'!E42</f>
        <v>0</v>
      </c>
      <c r="I42">
        <f>'04-01-21'!G42</f>
        <v>0</v>
      </c>
      <c r="J42">
        <f>'04-01-21'!G42</f>
        <v>0</v>
      </c>
      <c r="K42" t="e">
        <f>'04-01-21'!O42</f>
        <v>#N/A</v>
      </c>
      <c r="L42" t="e">
        <f>'04-01-21'!I42</f>
        <v>#N/A</v>
      </c>
    </row>
    <row r="43" spans="1:12" x14ac:dyDescent="0.25">
      <c r="A43" t="e">
        <f>'04-01-21'!J43</f>
        <v>#N/A</v>
      </c>
      <c r="B43" t="e">
        <f>'04-01-21'!K43</f>
        <v>#N/A</v>
      </c>
      <c r="C43" t="e">
        <f>'04-01-21'!L43</f>
        <v>#N/A</v>
      </c>
      <c r="D43" t="e">
        <f>'04-01-21'!M43</f>
        <v>#N/A</v>
      </c>
      <c r="E43" t="e">
        <f>'04-01-21'!O43</f>
        <v>#N/A</v>
      </c>
      <c r="F43">
        <f>'04-01-21'!C43</f>
        <v>0</v>
      </c>
      <c r="G43">
        <f>'04-01-21'!D43</f>
        <v>0</v>
      </c>
      <c r="H43">
        <f>'04-01-21'!E43</f>
        <v>0</v>
      </c>
      <c r="I43">
        <f>'04-01-21'!G43</f>
        <v>0</v>
      </c>
      <c r="J43">
        <f>'04-01-21'!G43</f>
        <v>0</v>
      </c>
      <c r="K43" t="e">
        <f>'04-01-21'!O43</f>
        <v>#N/A</v>
      </c>
      <c r="L43" t="e">
        <f>'04-01-21'!I43</f>
        <v>#N/A</v>
      </c>
    </row>
    <row r="44" spans="1:12" x14ac:dyDescent="0.25">
      <c r="A44" t="e">
        <f>'04-01-21'!J44</f>
        <v>#N/A</v>
      </c>
      <c r="B44" t="e">
        <f>'04-01-21'!K44</f>
        <v>#N/A</v>
      </c>
      <c r="C44" t="e">
        <f>'04-01-21'!L44</f>
        <v>#N/A</v>
      </c>
      <c r="D44" t="e">
        <f>'04-01-21'!M44</f>
        <v>#N/A</v>
      </c>
      <c r="E44" t="e">
        <f>'04-01-21'!O44</f>
        <v>#N/A</v>
      </c>
      <c r="F44">
        <f>'04-01-21'!C44</f>
        <v>0</v>
      </c>
      <c r="G44">
        <f>'04-01-21'!D44</f>
        <v>0</v>
      </c>
      <c r="H44">
        <f>'04-01-21'!E44</f>
        <v>0</v>
      </c>
      <c r="I44">
        <f>'04-01-21'!G44</f>
        <v>0</v>
      </c>
      <c r="J44">
        <f>'04-01-21'!G44</f>
        <v>0</v>
      </c>
      <c r="K44" t="e">
        <f>'04-01-21'!O44</f>
        <v>#N/A</v>
      </c>
      <c r="L44" t="e">
        <f>'04-01-21'!I44</f>
        <v>#N/A</v>
      </c>
    </row>
    <row r="45" spans="1:12" x14ac:dyDescent="0.25">
      <c r="A45" t="e">
        <f>'04-01-21'!J45</f>
        <v>#N/A</v>
      </c>
      <c r="B45" t="e">
        <f>'04-01-21'!K45</f>
        <v>#N/A</v>
      </c>
      <c r="C45" t="e">
        <f>'04-01-21'!L45</f>
        <v>#N/A</v>
      </c>
      <c r="D45" t="e">
        <f>'04-01-21'!M45</f>
        <v>#N/A</v>
      </c>
      <c r="E45" t="e">
        <f>'04-01-21'!O45</f>
        <v>#N/A</v>
      </c>
      <c r="F45">
        <f>'04-01-21'!C45</f>
        <v>0</v>
      </c>
      <c r="G45">
        <f>'04-01-21'!D45</f>
        <v>0</v>
      </c>
      <c r="H45">
        <f>'04-01-21'!E45</f>
        <v>0</v>
      </c>
      <c r="I45">
        <f>'04-01-21'!G45</f>
        <v>0</v>
      </c>
      <c r="J45">
        <f>'04-01-21'!G45</f>
        <v>0</v>
      </c>
      <c r="K45" t="e">
        <f>'04-01-21'!O45</f>
        <v>#N/A</v>
      </c>
      <c r="L45" t="e">
        <f>'04-01-21'!I45</f>
        <v>#N/A</v>
      </c>
    </row>
    <row r="46" spans="1:12" x14ac:dyDescent="0.25">
      <c r="A46" t="e">
        <f>'04-01-21'!J46</f>
        <v>#N/A</v>
      </c>
      <c r="B46" t="e">
        <f>'04-01-21'!K46</f>
        <v>#N/A</v>
      </c>
      <c r="C46" t="e">
        <f>'04-01-21'!L46</f>
        <v>#N/A</v>
      </c>
      <c r="D46" t="e">
        <f>'04-01-21'!M46</f>
        <v>#N/A</v>
      </c>
      <c r="E46" t="e">
        <f>'04-01-21'!O46</f>
        <v>#N/A</v>
      </c>
      <c r="F46">
        <f>'04-01-21'!C46</f>
        <v>0</v>
      </c>
      <c r="G46">
        <f>'04-01-21'!D46</f>
        <v>0</v>
      </c>
      <c r="H46">
        <f>'04-01-21'!E46</f>
        <v>0</v>
      </c>
      <c r="I46">
        <f>'04-01-21'!G46</f>
        <v>0</v>
      </c>
      <c r="J46">
        <f>'04-01-21'!G46</f>
        <v>0</v>
      </c>
      <c r="K46" t="e">
        <f>'04-01-21'!O46</f>
        <v>#N/A</v>
      </c>
      <c r="L46" t="e">
        <f>'04-01-21'!I46</f>
        <v>#N/A</v>
      </c>
    </row>
    <row r="47" spans="1:12" x14ac:dyDescent="0.25">
      <c r="A47" t="e">
        <f>'04-01-21'!J47</f>
        <v>#N/A</v>
      </c>
      <c r="B47" t="e">
        <f>'04-01-21'!K47</f>
        <v>#N/A</v>
      </c>
      <c r="C47" t="e">
        <f>'04-01-21'!L47</f>
        <v>#N/A</v>
      </c>
      <c r="D47" t="e">
        <f>'04-01-21'!M47</f>
        <v>#N/A</v>
      </c>
      <c r="E47" t="e">
        <f>'04-01-21'!O47</f>
        <v>#N/A</v>
      </c>
      <c r="F47">
        <f>'04-01-21'!C47</f>
        <v>0</v>
      </c>
      <c r="G47">
        <f>'04-01-21'!D47</f>
        <v>0</v>
      </c>
      <c r="H47">
        <f>'04-01-21'!E47</f>
        <v>0</v>
      </c>
      <c r="I47">
        <f>'04-01-21'!G47</f>
        <v>0</v>
      </c>
      <c r="J47">
        <f>'04-01-21'!G47</f>
        <v>0</v>
      </c>
      <c r="K47" t="e">
        <f>'04-01-21'!O47</f>
        <v>#N/A</v>
      </c>
      <c r="L47" t="e">
        <f>'04-01-21'!I47</f>
        <v>#N/A</v>
      </c>
    </row>
    <row r="48" spans="1:12" x14ac:dyDescent="0.25">
      <c r="A48" t="e">
        <f>'04-01-21'!J48</f>
        <v>#N/A</v>
      </c>
      <c r="B48" t="e">
        <f>'04-01-21'!K48</f>
        <v>#N/A</v>
      </c>
      <c r="C48" t="e">
        <f>'04-01-21'!L48</f>
        <v>#N/A</v>
      </c>
      <c r="D48" t="e">
        <f>'04-01-21'!M48</f>
        <v>#N/A</v>
      </c>
      <c r="E48" t="e">
        <f>'04-01-21'!O48</f>
        <v>#N/A</v>
      </c>
      <c r="F48">
        <f>'04-01-21'!C48</f>
        <v>0</v>
      </c>
      <c r="G48">
        <f>'04-01-21'!D48</f>
        <v>0</v>
      </c>
      <c r="H48">
        <f>'04-01-21'!E48</f>
        <v>0</v>
      </c>
      <c r="I48">
        <f>'04-01-21'!G48</f>
        <v>0</v>
      </c>
      <c r="J48">
        <f>'04-01-21'!G48</f>
        <v>0</v>
      </c>
      <c r="K48" t="e">
        <f>'04-01-21'!O48</f>
        <v>#N/A</v>
      </c>
      <c r="L48" t="e">
        <f>'04-01-21'!I48</f>
        <v>#N/A</v>
      </c>
    </row>
    <row r="49" spans="1:12" x14ac:dyDescent="0.25">
      <c r="A49" t="e">
        <f>'04-01-21'!J49</f>
        <v>#N/A</v>
      </c>
      <c r="B49" t="e">
        <f>'04-01-21'!K49</f>
        <v>#N/A</v>
      </c>
      <c r="C49" t="e">
        <f>'04-01-21'!L49</f>
        <v>#N/A</v>
      </c>
      <c r="D49" t="e">
        <f>'04-01-21'!M49</f>
        <v>#N/A</v>
      </c>
      <c r="E49" t="e">
        <f>'04-01-21'!O49</f>
        <v>#N/A</v>
      </c>
      <c r="F49">
        <f>'04-01-21'!C49</f>
        <v>0</v>
      </c>
      <c r="G49">
        <f>'04-01-21'!D49</f>
        <v>0</v>
      </c>
      <c r="H49">
        <f>'04-01-21'!E49</f>
        <v>0</v>
      </c>
      <c r="I49">
        <f>'04-01-21'!G49</f>
        <v>0</v>
      </c>
      <c r="J49">
        <f>'04-01-21'!G49</f>
        <v>0</v>
      </c>
      <c r="K49" t="e">
        <f>'04-01-21'!O49</f>
        <v>#N/A</v>
      </c>
      <c r="L49" t="e">
        <f>'04-01-21'!I49</f>
        <v>#N/A</v>
      </c>
    </row>
    <row r="50" spans="1:12" x14ac:dyDescent="0.25">
      <c r="A50" t="e">
        <f>'04-01-21'!J50</f>
        <v>#N/A</v>
      </c>
      <c r="B50" t="e">
        <f>'04-01-21'!K50</f>
        <v>#N/A</v>
      </c>
      <c r="C50" t="e">
        <f>'04-01-21'!L50</f>
        <v>#N/A</v>
      </c>
      <c r="D50" t="e">
        <f>'04-01-21'!M50</f>
        <v>#N/A</v>
      </c>
      <c r="E50" t="e">
        <f>'04-01-21'!O50</f>
        <v>#N/A</v>
      </c>
      <c r="F50">
        <f>'04-01-21'!C50</f>
        <v>0</v>
      </c>
      <c r="G50">
        <f>'04-01-21'!D50</f>
        <v>0</v>
      </c>
      <c r="H50">
        <f>'04-01-21'!E50</f>
        <v>0</v>
      </c>
      <c r="I50">
        <f>'04-01-21'!G50</f>
        <v>0</v>
      </c>
      <c r="J50">
        <f>'04-01-21'!G50</f>
        <v>0</v>
      </c>
      <c r="K50" t="e">
        <f>'04-01-21'!O50</f>
        <v>#N/A</v>
      </c>
      <c r="L50" t="e">
        <f>'04-01-21'!I50</f>
        <v>#N/A</v>
      </c>
    </row>
    <row r="51" spans="1:12" x14ac:dyDescent="0.25">
      <c r="A51" t="e">
        <f>'04-01-21'!J51</f>
        <v>#N/A</v>
      </c>
      <c r="B51" t="e">
        <f>'04-01-21'!K51</f>
        <v>#N/A</v>
      </c>
      <c r="C51" t="e">
        <f>'04-01-21'!L51</f>
        <v>#N/A</v>
      </c>
      <c r="D51" t="e">
        <f>'04-01-21'!M51</f>
        <v>#N/A</v>
      </c>
      <c r="E51" t="e">
        <f>'04-01-21'!O51</f>
        <v>#N/A</v>
      </c>
      <c r="F51">
        <f>'04-01-21'!C51</f>
        <v>0</v>
      </c>
      <c r="G51">
        <f>'04-01-21'!D51</f>
        <v>0</v>
      </c>
      <c r="H51">
        <f>'04-01-21'!E51</f>
        <v>0</v>
      </c>
      <c r="I51">
        <f>'04-01-21'!G51</f>
        <v>0</v>
      </c>
      <c r="J51">
        <f>'04-01-21'!G51</f>
        <v>0</v>
      </c>
      <c r="K51" t="e">
        <f>'04-01-21'!O51</f>
        <v>#N/A</v>
      </c>
      <c r="L51" t="e">
        <f>'04-01-21'!I51</f>
        <v>#N/A</v>
      </c>
    </row>
    <row r="52" spans="1:12" x14ac:dyDescent="0.25">
      <c r="A52" t="e">
        <f>'04-01-21'!J52</f>
        <v>#N/A</v>
      </c>
      <c r="B52" t="e">
        <f>'04-01-21'!K52</f>
        <v>#N/A</v>
      </c>
      <c r="C52" t="e">
        <f>'04-01-21'!L52</f>
        <v>#N/A</v>
      </c>
      <c r="D52" t="e">
        <f>'04-01-21'!M52</f>
        <v>#N/A</v>
      </c>
      <c r="E52" t="e">
        <f>'04-01-21'!O52</f>
        <v>#N/A</v>
      </c>
      <c r="F52">
        <f>'04-01-21'!C52</f>
        <v>0</v>
      </c>
      <c r="G52">
        <f>'04-01-21'!D52</f>
        <v>0</v>
      </c>
      <c r="H52">
        <f>'04-01-21'!E52</f>
        <v>0</v>
      </c>
      <c r="I52">
        <f>'04-01-21'!G52</f>
        <v>0</v>
      </c>
      <c r="J52">
        <f>'04-01-21'!G52</f>
        <v>0</v>
      </c>
      <c r="K52" t="e">
        <f>'04-01-21'!O52</f>
        <v>#N/A</v>
      </c>
      <c r="L52" t="e">
        <f>'04-01-21'!I52</f>
        <v>#N/A</v>
      </c>
    </row>
    <row r="53" spans="1:12" x14ac:dyDescent="0.25">
      <c r="A53" t="e">
        <f>'04-01-21'!J53</f>
        <v>#N/A</v>
      </c>
      <c r="B53" t="e">
        <f>'04-01-21'!K53</f>
        <v>#N/A</v>
      </c>
      <c r="C53" t="e">
        <f>'04-01-21'!L53</f>
        <v>#N/A</v>
      </c>
      <c r="D53" t="e">
        <f>'04-01-21'!M53</f>
        <v>#N/A</v>
      </c>
      <c r="E53" t="e">
        <f>'04-01-21'!O53</f>
        <v>#N/A</v>
      </c>
      <c r="F53">
        <f>'04-01-21'!C53</f>
        <v>0</v>
      </c>
      <c r="G53">
        <f>'04-01-21'!D53</f>
        <v>0</v>
      </c>
      <c r="H53">
        <f>'04-01-21'!E53</f>
        <v>0</v>
      </c>
      <c r="I53">
        <f>'04-01-21'!G53</f>
        <v>0</v>
      </c>
      <c r="J53">
        <f>'04-01-21'!G53</f>
        <v>0</v>
      </c>
      <c r="K53" t="e">
        <f>'04-01-21'!O53</f>
        <v>#N/A</v>
      </c>
      <c r="L53" t="e">
        <f>'04-01-21'!I53</f>
        <v>#N/A</v>
      </c>
    </row>
    <row r="54" spans="1:12" x14ac:dyDescent="0.25">
      <c r="A54" t="e">
        <f>'04-01-21'!J54</f>
        <v>#N/A</v>
      </c>
      <c r="B54" t="e">
        <f>'04-01-21'!K54</f>
        <v>#N/A</v>
      </c>
      <c r="C54" t="e">
        <f>'04-01-21'!L54</f>
        <v>#N/A</v>
      </c>
      <c r="D54" t="e">
        <f>'04-01-21'!M54</f>
        <v>#N/A</v>
      </c>
      <c r="E54" t="e">
        <f>'04-01-21'!O54</f>
        <v>#N/A</v>
      </c>
      <c r="F54">
        <f>'04-01-21'!C54</f>
        <v>0</v>
      </c>
      <c r="G54">
        <f>'04-01-21'!D54</f>
        <v>0</v>
      </c>
      <c r="H54">
        <f>'04-01-21'!E54</f>
        <v>0</v>
      </c>
      <c r="I54">
        <f>'04-01-21'!G54</f>
        <v>0</v>
      </c>
      <c r="J54">
        <f>'04-01-21'!G54</f>
        <v>0</v>
      </c>
      <c r="K54" t="e">
        <f>'04-01-21'!O54</f>
        <v>#N/A</v>
      </c>
      <c r="L54" t="e">
        <f>'04-01-21'!I54</f>
        <v>#N/A</v>
      </c>
    </row>
    <row r="55" spans="1:12" x14ac:dyDescent="0.25">
      <c r="A55">
        <f>'04-01-21'!J55</f>
        <v>0</v>
      </c>
      <c r="B55">
        <f>'04-01-21'!K55</f>
        <v>0</v>
      </c>
      <c r="C55">
        <f>'04-01-21'!L55</f>
        <v>0</v>
      </c>
      <c r="D55">
        <f>'04-01-21'!M55</f>
        <v>0</v>
      </c>
      <c r="E55">
        <f>'04-01-21'!O55</f>
        <v>0</v>
      </c>
      <c r="F55">
        <f>'04-01-21'!C55</f>
        <v>0</v>
      </c>
      <c r="G55">
        <f>'04-01-21'!D55</f>
        <v>0</v>
      </c>
      <c r="H55">
        <f>'04-01-21'!E55</f>
        <v>0</v>
      </c>
      <c r="I55">
        <f>'04-01-21'!G55</f>
        <v>0</v>
      </c>
      <c r="J55">
        <f>'04-01-21'!G55</f>
        <v>0</v>
      </c>
      <c r="K55">
        <f>'04-01-21'!O55</f>
        <v>0</v>
      </c>
      <c r="L55">
        <f>'04-01-21'!I55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4"/>
  <sheetViews>
    <sheetView workbookViewId="0">
      <selection activeCell="C38" sqref="C38:C44"/>
    </sheetView>
  </sheetViews>
  <sheetFormatPr baseColWidth="10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53    comedor Rocha</v>
      </c>
      <c r="B2" t="str">
        <f>CONCATENATE(ETIQUETAS!A2," ",ETIQUETAS!B2)</f>
        <v>Gabriel Viqueira Miranda</v>
      </c>
      <c r="C2" t="str">
        <f>IF(ETIQUETAS!C2="comedor Rocha","R",IF(ETIQUETAS!C2="comedor I+D+i","I",IF(ETIQUETAS!C2="MAXWELL","M","C")))</f>
        <v>R</v>
      </c>
    </row>
    <row r="3" spans="1:3" x14ac:dyDescent="0.25">
      <c r="A3" t="str">
        <f>CONCATENATE(ETIQUETAS!L3,"    ",ETIQUETAS!C3)</f>
        <v>0    comedor I+D+i</v>
      </c>
      <c r="B3" t="str">
        <f>CONCATENATE(ETIQUETAS!A3," ",ETIQUETAS!B3)</f>
        <v>Jorge Montero Gabarro</v>
      </c>
      <c r="C3" t="str">
        <f>IF(ETIQUETAS!C3="comedor Rocha","R",IF(ETIQUETAS!C3="comedor I+D+i","I",IF(ETIQUETAS!C3="MAXWELL","M","C")))</f>
        <v>I</v>
      </c>
    </row>
    <row r="4" spans="1:3" x14ac:dyDescent="0.25">
      <c r="A4" t="str">
        <f>CONCATENATE(ETIQUETAS!L4,"    ",ETIQUETAS!C4)</f>
        <v>0    comedor Comercial</v>
      </c>
      <c r="B4" t="str">
        <f>CONCATENATE(ETIQUETAS!A4," ",ETIQUETAS!B4)</f>
        <v>HELENA RAMA ALVARELLOS</v>
      </c>
      <c r="C4" t="str">
        <f>IF(ETIQUETAS!C4="comedor Rocha","R",IF(ETIQUETAS!C4="comedor I+D+i","I",IF(ETIQUETAS!C4="MAXWELL","M","C")))</f>
        <v>C</v>
      </c>
    </row>
    <row r="5" spans="1:3" x14ac:dyDescent="0.25">
      <c r="A5" t="str">
        <f>CONCATENATE(ETIQUETAS!L5,"    ",ETIQUETAS!C5)</f>
        <v>229    comedor I+D+i</v>
      </c>
      <c r="B5" t="str">
        <f>CONCATENATE(ETIQUETAS!A5," ",ETIQUETAS!B5)</f>
        <v>IVAN BOTANA GARCIA</v>
      </c>
      <c r="C5" t="str">
        <f>IF(ETIQUETAS!C5="comedor Rocha","R",IF(ETIQUETAS!C5="comedor I+D+i","I",IF(ETIQUETAS!C5="MAXWELL","M","C")))</f>
        <v>I</v>
      </c>
    </row>
    <row r="6" spans="1:3" x14ac:dyDescent="0.25">
      <c r="A6" t="str">
        <f>CONCATENATE(ETIQUETAS!L6,"    ",ETIQUETAS!C6)</f>
        <v>198    comedor I+D+i</v>
      </c>
      <c r="B6" t="str">
        <f>CONCATENATE(ETIQUETAS!A6," ",ETIQUETAS!B6)</f>
        <v>Jesus Lopez Perez</v>
      </c>
      <c r="C6" t="str">
        <f>IF(ETIQUETAS!C6="comedor Rocha","R",IF(ETIQUETAS!C6="comedor I+D+i","I",IF(ETIQUETAS!C6="MAXWELL","M","C")))</f>
        <v>I</v>
      </c>
    </row>
    <row r="7" spans="1:3" x14ac:dyDescent="0.25">
      <c r="A7" t="str">
        <f>CONCATENATE(ETIQUETAS!L7,"    ",ETIQUETAS!C7)</f>
        <v>0    comedor Comercial</v>
      </c>
      <c r="B7" t="str">
        <f>CONCATENATE(ETIQUETAS!A7," ",ETIQUETAS!B7)</f>
        <v>Brais Chas Gestal</v>
      </c>
      <c r="C7" t="str">
        <f>IF(ETIQUETAS!C7="comedor Rocha","R",IF(ETIQUETAS!C7="comedor I+D+i","I",IF(ETIQUETAS!C7="MAXWELL","M","C")))</f>
        <v>C</v>
      </c>
    </row>
    <row r="8" spans="1:3" x14ac:dyDescent="0.25">
      <c r="A8" t="str">
        <f>CONCATENATE(ETIQUETAS!L8,"    ",ETIQUETAS!C8)</f>
        <v>100    comedor I+D+i</v>
      </c>
      <c r="B8" t="str">
        <f>CONCATENATE(ETIQUETAS!A8," ",ETIQUETAS!B8)</f>
        <v>Emmanuel Ponte Varela</v>
      </c>
      <c r="C8" t="str">
        <f>IF(ETIQUETAS!C8="comedor Rocha","R",IF(ETIQUETAS!C8="comedor I+D+i","I",IF(ETIQUETAS!C8="MAXWELL","M","C")))</f>
        <v>I</v>
      </c>
    </row>
    <row r="9" spans="1:3" x14ac:dyDescent="0.25">
      <c r="A9" t="str">
        <f>CONCATENATE(ETIQUETAS!L9,"    ",ETIQUETAS!C9)</f>
        <v>29    comedor Rocha</v>
      </c>
      <c r="B9" t="str">
        <f>CONCATENATE(ETIQUETAS!A9," ",ETIQUETAS!B9)</f>
        <v>Santiago Antón Area</v>
      </c>
      <c r="C9" t="str">
        <f>IF(ETIQUETAS!C9="comedor Rocha","R",IF(ETIQUETAS!C9="comedor I+D+i","I",IF(ETIQUETAS!C9="MAXWELL","M","C")))</f>
        <v>R</v>
      </c>
    </row>
    <row r="10" spans="1:3" x14ac:dyDescent="0.25">
      <c r="A10" t="str">
        <f>CONCATENATE(ETIQUETAS!L10,"    ",ETIQUETAS!C10)</f>
        <v>148    comedor Comercial</v>
      </c>
      <c r="B10" t="str">
        <f>CONCATENATE(ETIQUETAS!A10," ",ETIQUETAS!B10)</f>
        <v>Alberto Lopez Penide</v>
      </c>
      <c r="C10" t="str">
        <f>IF(ETIQUETAS!C10="comedor Rocha","R",IF(ETIQUETAS!C10="comedor I+D+i","I",IF(ETIQUETAS!C10="MAXWELL","M","C")))</f>
        <v>C</v>
      </c>
    </row>
    <row r="11" spans="1:3" x14ac:dyDescent="0.25">
      <c r="A11" t="str">
        <f>CONCATENATE(ETIQUETAS!L11,"    ",ETIQUETAS!C11)</f>
        <v>237    comedor Comercial</v>
      </c>
      <c r="B11" t="str">
        <f>CONCATENATE(ETIQUETAS!A11," ",ETIQUETAS!B11)</f>
        <v>Pablo Arufe Lires</v>
      </c>
      <c r="C11" t="str">
        <f>IF(ETIQUETAS!C11="comedor Rocha","R",IF(ETIQUETAS!C11="comedor I+D+i","I",IF(ETIQUETAS!C11="MAXWELL","M","C")))</f>
        <v>C</v>
      </c>
    </row>
    <row r="12" spans="1:3" x14ac:dyDescent="0.25">
      <c r="A12" t="str">
        <f>CONCATENATE(ETIQUETAS!L12,"    ",ETIQUETAS!C12)</f>
        <v>0    comedor Comercial</v>
      </c>
      <c r="B12" t="str">
        <f>CONCATENATE(ETIQUETAS!A12," ",ETIQUETAS!B12)</f>
        <v>DARÍO XOÁN PÉREZ CUENCA</v>
      </c>
      <c r="C12" t="str">
        <f>IF(ETIQUETAS!C12="comedor Rocha","R",IF(ETIQUETAS!C12="comedor I+D+i","I",IF(ETIQUETAS!C12="MAXWELL","M","C")))</f>
        <v>C</v>
      </c>
    </row>
    <row r="13" spans="1:3" x14ac:dyDescent="0.25">
      <c r="A13" t="str">
        <f>CONCATENATE(ETIQUETAS!L13,"    ",ETIQUETAS!C13)</f>
        <v>17    comedor Comercial</v>
      </c>
      <c r="B13" t="str">
        <f>CONCATENATE(ETIQUETAS!A13," ",ETIQUETAS!B13)</f>
        <v>Manuel Regueiro Seoane</v>
      </c>
      <c r="C13" t="str">
        <f>IF(ETIQUETAS!C13="comedor Rocha","R",IF(ETIQUETAS!C13="comedor I+D+i","I",IF(ETIQUETAS!C13="MAXWELL","M","C")))</f>
        <v>C</v>
      </c>
    </row>
    <row r="14" spans="1:3" x14ac:dyDescent="0.25">
      <c r="A14" t="str">
        <f>CONCATENATE(ETIQUETAS!L14,"    ",ETIQUETAS!C14)</f>
        <v>50    comedor Comercial</v>
      </c>
      <c r="B14" t="str">
        <f>CONCATENATE(ETIQUETAS!A14," ",ETIQUETAS!B14)</f>
        <v>Miguel González Alonso</v>
      </c>
      <c r="C14" t="str">
        <f>IF(ETIQUETAS!C14="comedor Rocha","R",IF(ETIQUETAS!C14="comedor I+D+i","I",IF(ETIQUETAS!C14="MAXWELL","M","C")))</f>
        <v>C</v>
      </c>
    </row>
    <row r="15" spans="1:3" x14ac:dyDescent="0.25">
      <c r="A15" t="e">
        <f>CONCATENATE(ETIQUETAS!L15,"    ",ETIQUETAS!C15)</f>
        <v>#N/A</v>
      </c>
      <c r="B15" t="e">
        <f>CONCATENATE(ETIQUETAS!A15," ",ETIQUETAS!B15)</f>
        <v>#N/A</v>
      </c>
      <c r="C15" t="e">
        <f>IF(ETIQUETAS!C15="comedor Rocha","R",IF(ETIQUETAS!C15="comedor I+D+i","I",IF(ETIQUETAS!C15="MAXWELL","M","C")))</f>
        <v>#N/A</v>
      </c>
    </row>
    <row r="16" spans="1:3" x14ac:dyDescent="0.25">
      <c r="A16" t="e">
        <f>CONCATENATE(ETIQUETAS!L16,"    ",ETIQUETAS!C16)</f>
        <v>#N/A</v>
      </c>
      <c r="B16" t="e">
        <f>CONCATENATE(ETIQUETAS!A16," ",ETIQUETAS!B16)</f>
        <v>#N/A</v>
      </c>
      <c r="C16" t="e">
        <f>IF(ETIQUETAS!C16="comedor Rocha","R",IF(ETIQUETAS!C16="comedor I+D+i","I",IF(ETIQUETAS!C16="MAXWELL","M","C")))</f>
        <v>#N/A</v>
      </c>
    </row>
    <row r="17" spans="1:3" x14ac:dyDescent="0.25">
      <c r="A17" t="e">
        <f>CONCATENATE(ETIQUETAS!L17,"    ",ETIQUETAS!C17)</f>
        <v>#N/A</v>
      </c>
      <c r="B17" t="e">
        <f>CONCATENATE(ETIQUETAS!A17," ",ETIQUETAS!B17)</f>
        <v>#N/A</v>
      </c>
      <c r="C17" t="e">
        <f>IF(ETIQUETAS!C17="comedor Rocha","R",IF(ETIQUETAS!C17="comedor I+D+i","I",IF(ETIQUETAS!C17="MAXWELL","M","C")))</f>
        <v>#N/A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4"/>
  <sheetViews>
    <sheetView workbookViewId="0">
      <selection activeCell="R4" sqref="R4"/>
    </sheetView>
  </sheetViews>
  <sheetFormatPr baseColWidth="10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46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</row>
    <row r="2" spans="1:46" x14ac:dyDescent="0.25">
      <c r="A2" t="str">
        <f>'ETIQUETAS2-BIS'!A2</f>
        <v>53    comedor Rocha</v>
      </c>
      <c r="B2" t="str">
        <f>'ETIQUETAS2-BIS'!A3</f>
        <v>0    comedor I+D+i</v>
      </c>
      <c r="C2" t="str">
        <f>'ETIQUETAS2-BIS'!A4</f>
        <v>0    comedor Comercial</v>
      </c>
      <c r="D2" t="str">
        <f>'ETIQUETAS2-BIS'!A5</f>
        <v>229    comedor I+D+i</v>
      </c>
      <c r="E2" t="str">
        <f>'ETIQUETAS2-BIS'!A6</f>
        <v>198    comedor I+D+i</v>
      </c>
      <c r="F2" t="str">
        <f>'ETIQUETAS2-BIS'!A7</f>
        <v>0    comedor Comercial</v>
      </c>
      <c r="G2" t="str">
        <f>'ETIQUETAS2-BIS'!A8</f>
        <v>100    comedor I+D+i</v>
      </c>
      <c r="H2" t="str">
        <f>'ETIQUETAS2-BIS'!A9</f>
        <v>29    comedor Rocha</v>
      </c>
      <c r="I2" t="str">
        <f>'ETIQUETAS2-BIS'!A10</f>
        <v>148    comedor Comercial</v>
      </c>
      <c r="J2" t="str">
        <f>'ETIQUETAS2-BIS'!A11</f>
        <v>237    comedor Comercial</v>
      </c>
      <c r="K2" t="str">
        <f>'ETIQUETAS2-BIS'!A12</f>
        <v>0    comedor Comercial</v>
      </c>
      <c r="L2" t="str">
        <f>'ETIQUETAS2-BIS'!A13</f>
        <v>17    comedor Comercial</v>
      </c>
      <c r="M2" t="str">
        <f>'ETIQUETAS2-BIS'!A14</f>
        <v>50    comedor Comercial</v>
      </c>
      <c r="N2" t="e">
        <f>'ETIQUETAS2-BIS'!A15</f>
        <v>#N/A</v>
      </c>
      <c r="O2" t="e">
        <f>'ETIQUETAS2-BIS'!A16</f>
        <v>#N/A</v>
      </c>
      <c r="P2" t="e">
        <f>'ETIQUETAS2-BIS'!A17</f>
        <v>#N/A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str">
        <f>CONCATENATE(ETIQUETAS!AK13,"    ",ETIQUETAS!AK4)</f>
        <v xml:space="preserve">    </v>
      </c>
    </row>
    <row r="3" spans="1:46" x14ac:dyDescent="0.25">
      <c r="A3" t="str">
        <f>'ETIQUETAS2-BIS'!B2</f>
        <v>Gabriel Viqueira Miranda</v>
      </c>
      <c r="B3" t="str">
        <f>'ETIQUETAS2-BIS'!B3</f>
        <v>Jorge Montero Gabarro</v>
      </c>
      <c r="C3" t="str">
        <f>'ETIQUETAS2-BIS'!B4</f>
        <v>HELENA RAMA ALVARELLOS</v>
      </c>
      <c r="D3" t="str">
        <f>'ETIQUETAS2-BIS'!B5</f>
        <v>IVAN BOTANA GARCIA</v>
      </c>
      <c r="E3" t="str">
        <f>'ETIQUETAS2-BIS'!B6</f>
        <v>Jesus Lopez Perez</v>
      </c>
      <c r="F3" t="str">
        <f>'ETIQUETAS2-BIS'!B7</f>
        <v>Brais Chas Gestal</v>
      </c>
      <c r="G3" t="str">
        <f>'ETIQUETAS2-BIS'!B8</f>
        <v>Emmanuel Ponte Varela</v>
      </c>
      <c r="H3" t="str">
        <f>'ETIQUETAS2-BIS'!B9</f>
        <v>Santiago Antón Area</v>
      </c>
      <c r="I3" t="str">
        <f>'ETIQUETAS2-BIS'!B10</f>
        <v>Alberto Lopez Penide</v>
      </c>
      <c r="J3" t="str">
        <f>'ETIQUETAS2-BIS'!B11</f>
        <v>Pablo Arufe Lires</v>
      </c>
      <c r="K3" t="str">
        <f>'ETIQUETAS2-BIS'!B12</f>
        <v>DARÍO XOÁN PÉREZ CUENCA</v>
      </c>
      <c r="L3" t="str">
        <f>'ETIQUETAS2-BIS'!B13</f>
        <v>Manuel Regueiro Seoane</v>
      </c>
      <c r="M3" t="str">
        <f>'ETIQUETAS2-BIS'!B14</f>
        <v>Miguel González Alonso</v>
      </c>
      <c r="N3" t="e">
        <f>'ETIQUETAS2-BIS'!B15</f>
        <v>#N/A</v>
      </c>
      <c r="O3" t="e">
        <f>'ETIQUETAS2-BIS'!B16</f>
        <v>#N/A</v>
      </c>
      <c r="P3" t="e">
        <f>'ETIQUETAS2-BIS'!B17</f>
        <v>#N/A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str">
        <f>CONCATENATE(ETIQUETAS!AK2," ",ETIQUETAS!AK3)</f>
        <v xml:space="preserve"> </v>
      </c>
    </row>
    <row r="4" spans="1:46" x14ac:dyDescent="0.25">
      <c r="A4" t="str">
        <f>'ETIQUETAS2-BIS'!C2</f>
        <v>R</v>
      </c>
      <c r="B4" t="str">
        <f>'ETIQUETAS2-BIS'!C3</f>
        <v>I</v>
      </c>
      <c r="C4" t="str">
        <f>'ETIQUETAS2-BIS'!C4</f>
        <v>C</v>
      </c>
      <c r="D4" t="str">
        <f>'ETIQUETAS2-BIS'!C5</f>
        <v>I</v>
      </c>
      <c r="E4" t="str">
        <f>'ETIQUETAS2-BIS'!C6</f>
        <v>I</v>
      </c>
      <c r="F4" t="str">
        <f>'ETIQUETAS2-BIS'!C7</f>
        <v>C</v>
      </c>
      <c r="G4" t="str">
        <f>'ETIQUETAS2-BIS'!C8</f>
        <v>I</v>
      </c>
      <c r="H4" t="str">
        <f>'ETIQUETAS2-BIS'!C9</f>
        <v>R</v>
      </c>
      <c r="I4" t="str">
        <f>'ETIQUETAS2-BIS'!C10</f>
        <v>C</v>
      </c>
      <c r="J4" t="str">
        <f>'ETIQUETAS2-BIS'!C11</f>
        <v>C</v>
      </c>
      <c r="K4" t="str">
        <f>'ETIQUETAS2-BIS'!C12</f>
        <v>C</v>
      </c>
      <c r="L4" t="str">
        <f>'ETIQUETAS2-BIS'!C13</f>
        <v>C</v>
      </c>
      <c r="M4" t="str">
        <f>'ETIQUETAS2-BIS'!C14</f>
        <v>C</v>
      </c>
      <c r="N4" t="e">
        <f>'ETIQUETAS2-BIS'!C15</f>
        <v>#N/A</v>
      </c>
      <c r="O4" t="e">
        <f>'ETIQUETAS2-BIS'!C16</f>
        <v>#N/A</v>
      </c>
      <c r="P4" t="e">
        <f>'ETIQUETAS2-BIS'!C17</f>
        <v>#N/A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8" t="s">
        <v>592</v>
      </c>
    </row>
    <row r="2" spans="2:20" x14ac:dyDescent="0.25">
      <c r="B2" s="31" t="str">
        <f>ETIQUETA3!A2</f>
        <v>53    comedor Rocha</v>
      </c>
      <c r="G2" s="31" t="str">
        <f>ETIQUETA3!B2</f>
        <v>0    comedor I+D+i</v>
      </c>
    </row>
    <row r="3" spans="2:20" x14ac:dyDescent="0.25">
      <c r="B3" s="31" t="str">
        <f>ETIQUETA3!A3</f>
        <v>Gabriel Viqueira Miranda</v>
      </c>
      <c r="G3" s="31" t="str">
        <f>ETIQUETA3!B3</f>
        <v>Jorge Montero Gabarro</v>
      </c>
    </row>
    <row r="6" spans="2:20" ht="60" customHeight="1" x14ac:dyDescent="0.8">
      <c r="B6" s="32" t="str">
        <f>ETIQUETA3!A4</f>
        <v>R</v>
      </c>
      <c r="G6" s="32" t="str">
        <f>ETIQUETA3!B4</f>
        <v>I</v>
      </c>
    </row>
    <row r="7" spans="2:20" ht="80.099999999999994" customHeight="1" x14ac:dyDescent="0.25"/>
    <row r="8" spans="2:20" x14ac:dyDescent="0.25">
      <c r="B8" s="31" t="str">
        <f>ETIQUETA3!C2</f>
        <v>0    comedor Comercial</v>
      </c>
      <c r="G8" s="31" t="str">
        <f>ETIQUETA3!D2</f>
        <v>229    comedor I+D+i</v>
      </c>
    </row>
    <row r="9" spans="2:20" x14ac:dyDescent="0.25">
      <c r="B9" s="31" t="str">
        <f>ETIQUETA3!C3</f>
        <v>HELENA RAMA ALVARELLOS</v>
      </c>
      <c r="G9" s="31" t="str">
        <f>ETIQUETA3!D3</f>
        <v>IVAN BOTANA GARCIA</v>
      </c>
    </row>
    <row r="10" spans="2:20" x14ac:dyDescent="0.25">
      <c r="M10" s="31"/>
      <c r="N10" s="31"/>
      <c r="O10" s="31"/>
      <c r="P10" s="31"/>
      <c r="Q10" s="31"/>
      <c r="R10" s="31"/>
      <c r="S10" s="31"/>
      <c r="T10" s="31"/>
    </row>
    <row r="12" spans="2:20" ht="60" customHeight="1" x14ac:dyDescent="0.8">
      <c r="B12" s="32" t="str">
        <f>ETIQUETA3!C4</f>
        <v>C</v>
      </c>
      <c r="G12" s="32" t="str">
        <f>ETIQUETA3!D4</f>
        <v>I</v>
      </c>
    </row>
    <row r="13" spans="2:20" ht="80.099999999999994" customHeight="1" x14ac:dyDescent="0.25"/>
    <row r="14" spans="2:20" x14ac:dyDescent="0.25">
      <c r="B14" s="31" t="str">
        <f>ETIQUETA3!E2</f>
        <v>198    comedor I+D+i</v>
      </c>
      <c r="G14" s="31" t="str">
        <f>ETIQUETA3!F2</f>
        <v>0    comedor Comercial</v>
      </c>
    </row>
    <row r="15" spans="2:20" x14ac:dyDescent="0.25">
      <c r="B15" s="31" t="str">
        <f>ETIQUETA3!E3</f>
        <v>Jesus Lopez Perez</v>
      </c>
      <c r="G15" s="31" t="str">
        <f>ETIQUETA3!F3</f>
        <v>Brais Chas Gestal</v>
      </c>
    </row>
    <row r="18" spans="2:14" ht="60" customHeight="1" x14ac:dyDescent="0.8">
      <c r="B18" s="32" t="str">
        <f>ETIQUETA3!E4</f>
        <v>I</v>
      </c>
      <c r="G18" s="32" t="str">
        <f>ETIQUETA3!F4</f>
        <v>C</v>
      </c>
    </row>
    <row r="19" spans="2:14" ht="80.099999999999994" customHeight="1" x14ac:dyDescent="0.25"/>
    <row r="20" spans="2:14" x14ac:dyDescent="0.25">
      <c r="B20" s="31" t="str">
        <f>ETIQUETA3!G2</f>
        <v>100    comedor I+D+i</v>
      </c>
      <c r="G20" s="31" t="str">
        <f>ETIQUETA3!H2</f>
        <v>29    comedor Rocha</v>
      </c>
    </row>
    <row r="21" spans="2:14" x14ac:dyDescent="0.25">
      <c r="B21" s="31" t="str">
        <f>ETIQUETA3!G3</f>
        <v>Emmanuel Ponte Varela</v>
      </c>
      <c r="G21" s="31" t="str">
        <f>ETIQUETA3!H3</f>
        <v>Santiago Antón Area</v>
      </c>
    </row>
    <row r="24" spans="2:14" ht="60" customHeight="1" x14ac:dyDescent="0.8">
      <c r="B24" s="32" t="str">
        <f>ETIQUETA3!G4</f>
        <v>I</v>
      </c>
      <c r="G24" s="32" t="str">
        <f>ETIQUETA3!H4</f>
        <v>R</v>
      </c>
    </row>
    <row r="25" spans="2:14" ht="80.099999999999994" customHeight="1" x14ac:dyDescent="0.25"/>
    <row r="26" spans="2:14" x14ac:dyDescent="0.25">
      <c r="B26" s="31" t="str">
        <f>ETIQUETA3!I2</f>
        <v>148    comedor Comercial</v>
      </c>
      <c r="G26" s="31" t="str">
        <f>ETIQUETA3!J2</f>
        <v>237    comedor Comercial</v>
      </c>
      <c r="M26" s="31"/>
      <c r="N26" s="31"/>
    </row>
    <row r="27" spans="2:14" x14ac:dyDescent="0.25">
      <c r="B27" s="31" t="str">
        <f>ETIQUETA3!I3</f>
        <v>Alberto Lopez Penide</v>
      </c>
      <c r="G27" s="31" t="str">
        <f>ETIQUETA3!J3</f>
        <v>Pablo Arufe Lires</v>
      </c>
      <c r="M27" s="31"/>
      <c r="N27" s="31"/>
    </row>
    <row r="28" spans="2:14" x14ac:dyDescent="0.25">
      <c r="M28" s="31"/>
      <c r="N28" s="31"/>
    </row>
    <row r="30" spans="2:14" ht="60" customHeight="1" x14ac:dyDescent="0.8">
      <c r="B30" s="32" t="str">
        <f>ETIQUETA3!I4</f>
        <v>C</v>
      </c>
      <c r="G30" s="32" t="str">
        <f>ETIQUETA3!J4</f>
        <v>C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8" t="s">
        <v>593</v>
      </c>
    </row>
    <row r="2" spans="2:7" x14ac:dyDescent="0.25">
      <c r="B2" s="31" t="str">
        <f>ETIQUETA3!K2</f>
        <v>0    comedor Comercial</v>
      </c>
      <c r="G2" s="31" t="str">
        <f>ETIQUETA3!L2</f>
        <v>17    comedor Comercial</v>
      </c>
    </row>
    <row r="3" spans="2:7" x14ac:dyDescent="0.25">
      <c r="B3" s="31" t="str">
        <f>ETIQUETA3!K3</f>
        <v>DARÍO XOÁN PÉREZ CUENCA</v>
      </c>
      <c r="G3" s="31" t="str">
        <f>ETIQUETA3!L3</f>
        <v>Manuel Regueiro Seoane</v>
      </c>
    </row>
    <row r="6" spans="2:7" ht="60" customHeight="1" x14ac:dyDescent="0.8">
      <c r="B6" s="32" t="str">
        <f>ETIQUETA3!K4</f>
        <v>C</v>
      </c>
      <c r="G6" s="32" t="str">
        <f>ETIQUETA3!L4</f>
        <v>C</v>
      </c>
    </row>
    <row r="7" spans="2:7" ht="80.099999999999994" customHeight="1" x14ac:dyDescent="0.25"/>
    <row r="8" spans="2:7" x14ac:dyDescent="0.25">
      <c r="B8" s="31" t="str">
        <f>ETIQUETA3!M2</f>
        <v>50    comedor Comercial</v>
      </c>
      <c r="G8" s="31" t="e">
        <f>ETIQUETA3!N2</f>
        <v>#N/A</v>
      </c>
    </row>
    <row r="9" spans="2:7" x14ac:dyDescent="0.25">
      <c r="B9" s="31" t="str">
        <f>ETIQUETA3!M3</f>
        <v>Miguel González Alonso</v>
      </c>
      <c r="G9" s="31" t="e">
        <f>ETIQUETA3!N3</f>
        <v>#N/A</v>
      </c>
    </row>
    <row r="12" spans="2:7" ht="60" customHeight="1" x14ac:dyDescent="0.8">
      <c r="B12" s="32" t="str">
        <f>ETIQUETA3!M4</f>
        <v>C</v>
      </c>
      <c r="G12" s="32" t="e">
        <f>ETIQUETA3!N4</f>
        <v>#N/A</v>
      </c>
    </row>
    <row r="13" spans="2:7" ht="80.099999999999994" customHeight="1" x14ac:dyDescent="0.25"/>
    <row r="14" spans="2:7" x14ac:dyDescent="0.25">
      <c r="B14" s="31" t="e">
        <f>ETIQUETA3!O2</f>
        <v>#N/A</v>
      </c>
      <c r="G14" s="31" t="e">
        <f>ETIQUETA3!P2</f>
        <v>#N/A</v>
      </c>
    </row>
    <row r="15" spans="2:7" x14ac:dyDescent="0.25">
      <c r="B15" s="31" t="e">
        <f>ETIQUETA3!O3</f>
        <v>#N/A</v>
      </c>
      <c r="G15" s="31" t="e">
        <f>ETIQUETA3!P3</f>
        <v>#N/A</v>
      </c>
    </row>
    <row r="18" spans="2:7" ht="60" customHeight="1" x14ac:dyDescent="0.8">
      <c r="B18" s="32" t="e">
        <f>ETIQUETA3!O4</f>
        <v>#N/A</v>
      </c>
      <c r="G18" s="32" t="e">
        <f>ETIQUETA3!P4</f>
        <v>#N/A</v>
      </c>
    </row>
    <row r="19" spans="2:7" ht="80.099999999999994" customHeight="1" x14ac:dyDescent="0.25"/>
    <row r="20" spans="2:7" x14ac:dyDescent="0.25">
      <c r="B20" s="31" t="e">
        <f>ETIQUETA3!Q2</f>
        <v>#N/A</v>
      </c>
      <c r="G20" s="31" t="e">
        <f>ETIQUETA3!R2</f>
        <v>#N/A</v>
      </c>
    </row>
    <row r="21" spans="2:7" x14ac:dyDescent="0.25">
      <c r="B21" s="31" t="e">
        <f>ETIQUETA3!Q3</f>
        <v>#N/A</v>
      </c>
      <c r="G21" s="31" t="e">
        <f>ETIQUETA3!R3</f>
        <v>#N/A</v>
      </c>
    </row>
    <row r="24" spans="2:7" ht="60" customHeight="1" x14ac:dyDescent="0.8">
      <c r="B24" s="32" t="e">
        <f>ETIQUETA3!Q4</f>
        <v>#N/A</v>
      </c>
      <c r="G24" s="32" t="e">
        <f>ETIQUETA3!R4</f>
        <v>#N/A</v>
      </c>
    </row>
    <row r="25" spans="2:7" ht="80.099999999999994" customHeight="1" x14ac:dyDescent="0.25"/>
    <row r="26" spans="2:7" x14ac:dyDescent="0.25">
      <c r="B26" s="31" t="e">
        <f>ETIQUETA3!S2</f>
        <v>#N/A</v>
      </c>
      <c r="G26" s="31" t="e">
        <f>ETIQUETA3!T2</f>
        <v>#N/A</v>
      </c>
    </row>
    <row r="27" spans="2:7" x14ac:dyDescent="0.25">
      <c r="B27" s="31" t="e">
        <f>ETIQUETA3!S3</f>
        <v>#N/A</v>
      </c>
      <c r="G27" s="31" t="e">
        <f>ETIQUETA3!T3</f>
        <v>#N/A</v>
      </c>
    </row>
    <row r="30" spans="2:7" ht="60" customHeight="1" x14ac:dyDescent="0.8">
      <c r="B30" s="32" t="e">
        <f>ETIQUETA3!S4</f>
        <v>#N/A</v>
      </c>
      <c r="G30" s="32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zoomScale="60" zoomScaleNormal="60" workbookViewId="0">
      <selection activeCell="B2" sqref="B2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8" t="s">
        <v>594</v>
      </c>
    </row>
    <row r="2" spans="2:19" x14ac:dyDescent="0.25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 x14ac:dyDescent="0.25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 x14ac:dyDescent="0.25">
      <c r="S4" s="31"/>
    </row>
    <row r="5" spans="2:19" x14ac:dyDescent="0.25">
      <c r="S5" s="31"/>
    </row>
    <row r="6" spans="2:19" ht="60" customHeight="1" x14ac:dyDescent="0.8">
      <c r="B6" s="32" t="e">
        <f>ETIQUETA3!U4</f>
        <v>#N/A</v>
      </c>
      <c r="G6" s="32" t="e">
        <f>ETIQUETA3!V4</f>
        <v>#N/A</v>
      </c>
    </row>
    <row r="7" spans="2:19" ht="80.099999999999994" customHeight="1" x14ac:dyDescent="0.25"/>
    <row r="8" spans="2:19" x14ac:dyDescent="0.25">
      <c r="B8" s="31" t="e">
        <f>ETIQUETA3!W2</f>
        <v>#N/A</v>
      </c>
      <c r="G8" s="31" t="e">
        <f>ETIQUETA3!X2</f>
        <v>#N/A</v>
      </c>
    </row>
    <row r="9" spans="2:19" x14ac:dyDescent="0.25">
      <c r="B9" s="31" t="e">
        <f>ETIQUETA3!W3</f>
        <v>#N/A</v>
      </c>
      <c r="G9" s="31" t="e">
        <f>ETIQUETA3!X3</f>
        <v>#N/A</v>
      </c>
      <c r="K9" s="31"/>
    </row>
    <row r="10" spans="2:19" x14ac:dyDescent="0.25">
      <c r="K10" s="31"/>
    </row>
    <row r="12" spans="2:19" ht="60" customHeight="1" x14ac:dyDescent="0.8">
      <c r="B12" s="32" t="e">
        <f>ETIQUETA3!W4</f>
        <v>#N/A</v>
      </c>
      <c r="G12" s="32" t="e">
        <f>ETIQUETA3!X4</f>
        <v>#N/A</v>
      </c>
    </row>
    <row r="13" spans="2:19" ht="80.099999999999994" customHeight="1" x14ac:dyDescent="0.35">
      <c r="B13" s="33"/>
      <c r="G13" s="33"/>
    </row>
    <row r="14" spans="2:19" x14ac:dyDescent="0.25">
      <c r="B14" s="31" t="e">
        <f>ETIQUETA3!Y2</f>
        <v>#N/A</v>
      </c>
      <c r="G14" s="31" t="e">
        <f>ETIQUETA3!Z2</f>
        <v>#N/A</v>
      </c>
    </row>
    <row r="15" spans="2:19" x14ac:dyDescent="0.25">
      <c r="B15" s="31" t="e">
        <f>ETIQUETA3!Y3</f>
        <v>#N/A</v>
      </c>
      <c r="G15" s="31" t="e">
        <f>ETIQUETA3!Z3</f>
        <v>#N/A</v>
      </c>
    </row>
    <row r="17" spans="2:17" x14ac:dyDescent="0.25">
      <c r="M17" s="31"/>
      <c r="N17" s="31"/>
      <c r="O17" s="31"/>
      <c r="P17" s="31"/>
      <c r="Q17" s="31"/>
    </row>
    <row r="18" spans="2:17" ht="60" customHeight="1" x14ac:dyDescent="0.8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0.099999999999994" customHeight="1" x14ac:dyDescent="0.25"/>
    <row r="20" spans="2:17" x14ac:dyDescent="0.25">
      <c r="B20" s="31" t="e">
        <f>ETIQUETA3!AA2</f>
        <v>#N/A</v>
      </c>
      <c r="G20" s="31" t="e">
        <f>ETIQUETA3!AB2</f>
        <v>#N/A</v>
      </c>
    </row>
    <row r="21" spans="2:17" x14ac:dyDescent="0.25">
      <c r="B21" s="31" t="e">
        <f>ETIQUETA3!AA3</f>
        <v>#N/A</v>
      </c>
      <c r="G21" s="31" t="e">
        <f>ETIQUETA3!AB3</f>
        <v>#N/A</v>
      </c>
    </row>
    <row r="24" spans="2:17" ht="60" customHeight="1" x14ac:dyDescent="0.8">
      <c r="B24" s="32" t="e">
        <f>ETIQUETA3!AA4</f>
        <v>#N/A</v>
      </c>
      <c r="G24" s="32" t="e">
        <f>ETIQUETA3!AB4</f>
        <v>#N/A</v>
      </c>
    </row>
    <row r="25" spans="2:17" ht="80.099999999999994" customHeight="1" x14ac:dyDescent="0.25"/>
    <row r="26" spans="2:17" x14ac:dyDescent="0.25">
      <c r="B26" s="31" t="e">
        <f>ETIQUETA3!AC2</f>
        <v>#N/A</v>
      </c>
      <c r="G26" s="31" t="e">
        <f>ETIQUETA3!AD2</f>
        <v>#N/A</v>
      </c>
    </row>
    <row r="27" spans="2:17" x14ac:dyDescent="0.25">
      <c r="B27" s="31" t="e">
        <f>ETIQUETA3!AC3</f>
        <v>#N/A</v>
      </c>
      <c r="G27" s="31" t="e">
        <f>ETIQUETA3!AD3</f>
        <v>#N/A</v>
      </c>
    </row>
    <row r="30" spans="2:17" ht="60" customHeight="1" x14ac:dyDescent="0.8">
      <c r="B30" s="32" t="e">
        <f>ETIQUETA3!AC4</f>
        <v>#N/A</v>
      </c>
      <c r="G30" s="32" t="e">
        <f>ETIQUETA3!Z4</f>
        <v>#N/A</v>
      </c>
      <c r="K30" s="32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04-01-21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2020-07-13T16:31:32Z</cp:lastPrinted>
  <dcterms:created xsi:type="dcterms:W3CDTF">2020-03-03T15:15:23Z</dcterms:created>
  <dcterms:modified xsi:type="dcterms:W3CDTF">2021-01-04T09:05:02Z</dcterms:modified>
</cp:coreProperties>
</file>