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UARIOS-NO BORRAR\PC\Descargas\"/>
    </mc:Choice>
  </mc:AlternateContent>
  <xr:revisionPtr revIDLastSave="0" documentId="13_ncr:1_{1AB4D2BF-F450-4FD0-B99D-6627C75E6C43}" xr6:coauthVersionLast="45" xr6:coauthVersionMax="45" xr10:uidLastSave="{00000000-0000-0000-0000-000000000000}"/>
  <bookViews>
    <workbookView xWindow="-120" yWindow="-120" windowWidth="29040" windowHeight="18240" activeTab="1" xr2:uid="{00000000-000D-0000-FFFF-FFFF00000000}"/>
  </bookViews>
  <sheets>
    <sheet name="CLIENTES" sheetId="1" r:id="rId1"/>
    <sheet name="15-12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<sst xmlns="http://schemas.openxmlformats.org/spreadsheetml/2006/main" count="1321" uniqueCount="721">
  <si>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</si>
  <si>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</si>
  <si>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</si>
  <si>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</si>
  <si>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</si>
  <si>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</si>
  <si>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</si>
  <si>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</si>
  <si>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</si>
  <si>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</si>
  <si>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</si>
  <si>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</si>
  <si>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</si>
  <si>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</si>
  <si>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</si>
  <si>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</si>
  <si>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</si>
  <si>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</si>
  <si>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</si>
  <si>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</si>
  <si>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</si>
  <si>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</si>
  <si>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</si>
  <si>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</si>
  <si>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</si>
  <si>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</si>
  <si>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</si>
  <si>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</si>
  <si>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</si>
  <si>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</si>
  <si>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</si>
  <si>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</si>
  <si>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</si>
  <si>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</si>
  <si>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</si>
  <si>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</si>
  <si>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</si>
  <si>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</si>
  <si>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</si>
  <si>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</si>
  <si>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</si>
  <si>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</si>
  <si>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</si>
  <si>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</si>
  <si>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</si>
  <si>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</si>
  <si>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</si>
  <si>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</si>
  <si>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</si>
  <si>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</si>
  <si>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</si>
  <si>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</si>
  <si>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</si>
  <si>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</si>
  <si>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</si>
  <si>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</si>
  <si>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</si>
  <si>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</si>
  <si>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</si>
  <si>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</si>
  <si>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</si>
  <si>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</si>
  <si>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</si>
  <si>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</si>
  <si>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</si>
  <si>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</si>
  <si>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</si>
  <si>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</si>
  <si>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</si>
  <si>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</si>
  <si>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</si>
  <si>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</si>
  <si>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</si>
  <si>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</si>
  <si>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</si>
  <si>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</si>
  <si>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</si>
  <si>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</si>
  <si>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</si>
  <si>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</si>
  <si>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</si>
  <si>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</si>
  <si>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</si>
  <si>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</si>
  <si>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</si>
  <si>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</si>
  <si>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</si>
  <si>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</si>
  <si>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</si>
  <si>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</si>
  <si>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</si>
  <si>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</si>
  <si>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</si>
  <si>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</si>
  <si>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</si>
  <si>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</si>
  <si>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</si>
  <si>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</si>
  <si>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</si>
  <si>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</si>
  <si>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</si>
  <si>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</si>
  <si>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</si>
  <si>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</si>
  <si>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</si>
  <si>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</si>
  <si>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</si>
  <si>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</si>
  <si>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</si>
  <si>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</si>
  <si>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</si>
  <si>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</si>
  <si>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</si>
  <si>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</si>
  <si>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</si>
  <si>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</si>
  <si>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</si>
  <si>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</si>
  <si>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</si>
  <si>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</si>
  <si>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</si>
  <si>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</si>
  <si>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</si>
  <si>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</si>
  <si>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</si>
  <si>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</si>
  <si>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</si>
  <si>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</si>
  <si>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</si>
  <si>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</si>
  <si>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</si>
  <si>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</si>
  <si>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</si>
  <si>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</si>
  <si>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</si>
  <si>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</si>
  <si>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</si>
  <si>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</si>
  <si>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</si>
  <si>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</si>
  <si>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</si>
  <si>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</si>
  <si>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</si>
  <si>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</si>
  <si>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</si>
  <si>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</si>
  <si>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</si>
  <si>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</si>
  <si>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</si>
  <si>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</si>
  <si>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</si>
  <si>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</si>
  <si>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</si>
  <si>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</si>
  <si>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</si>
  <si>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</si>
  <si>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</si>
  <si>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</si>
  <si>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</si>
  <si>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</si>
  <si>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</si>
  <si>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</si>
  <si>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</si>
  <si>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</si>
  <si>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</si>
  <si>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</si>
  <si>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</si>
  <si>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</si>
  <si>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</si>
  <si>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</si>
  <si>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</si>
  <si>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</si>
  <si>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</si>
  <si>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</si>
  <si>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</si>
  <si>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</si>
  <si>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</si>
  <si>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</si>
  <si>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</si>
  <si>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</si>
  <si>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</si>
  <si>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</si>
  <si>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</si>
  <si>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</si>
  <si>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</si>
  <si>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</si>
  <si>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</si>
  <si>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</si>
  <si>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</si>
  <si>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</si>
  <si>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</si>
  <si>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</si>
  <si>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</si>
  <si>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</si>
  <si>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</si>
  <si>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</si>
  <si>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</si>
  <si>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</si>
  <si>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</si>
  <si>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</si>
  <si>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</si>
  <si>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</si>
  <si>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</si>
  <si>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</si>
  <si>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</si>
  <si>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</si>
  <si>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</si>
  <si>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</si>
  <si>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</si>
  <si>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</si>
  <si>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</si>
  <si>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</si>
  <si>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</si>
  <si>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</si>
  <si>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</si>
  <si>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</si>
  <si>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</si>
  <si>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</si>
  <si>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</si>
  <si>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</si>
  <si>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</si>
  <si>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</si>
  <si>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</si>
  <si>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</si>
  <si>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</si>
  <si>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</si>
  <si>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</si>
  <si>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</si>
  <si>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</si>
  <si>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</si>
  <si>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</si>
  <si>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</si>
  <si>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</si>
  <si>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</si>
  <si>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</si>
  <si>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</si>
  <si>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</si>
  <si>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</si>
  <si>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</si>
  <si>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</si>
  <si>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</si>
  <si>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</si>
  <si>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</si>
  <si>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</si>
  <si>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</si>
  <si>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</si>
  <si>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</si>
  <si>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</si>
  <si>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</si>
  <si>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</si>
  <si>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</si>
  <si>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</si>
  <si>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</si>
  <si>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</si>
  <si>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</si>
  <si>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</si>
  <si>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</si>
  <si>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</si>
  <si>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</si>
  <si>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</si>
  <si>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</si>
  <si>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</si>
  <si>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</si>
  <si>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</si>
  <si>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</si>
  <si>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</si>
  <si>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</si>
  <si>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</si>
  <si>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</si>
  <si>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</si>
  <si>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</si>
  <si>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</si>
  <si>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</si>
  <si>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</si>
  <si>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</si>
  <si>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</si>
  <si>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</si>
  <si>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</si>
  <si>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</si>
  <si>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</si>
  <si>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</si>
  <si>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</si>
  <si>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</si>
  <si>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</si>
  <si>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</si>
  <si>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</si>
  <si>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</si>
  <si>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</si>
  <si>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</si>
  <si>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</si>
  <si>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</si>
  <si>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</si>
  <si>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</si>
  <si>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</si>
  <si>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</si>
  <si>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</si>
  <si>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</si>
  <si>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</si>
  <si>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</si>
  <si>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</si>
  <si>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</si>
  <si>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</si>
  <si>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</si>
  <si>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</si>
  <si>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</si>
  <si>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</si>
  <si>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</si>
  <si>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</si>
  <si>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</si>
  <si>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</si>
  <si>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</si>
  <si>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</si>
  <si>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</si>
  <si>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</si>
  <si>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</si>
  <si>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</si>
  <si>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</si>
  <si>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</si>
  <si>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</si>
  <si>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</si>
  <si>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</si>
  <si>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</si>
  <si>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</si>
  <si>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</si>
  <si>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</si>
  <si>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</si>
  <si>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</si>
  <si>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</si>
  <si>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</si>
  <si>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</si>
  <si>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</si>
  <si>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</si>
  <si>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</si>
  <si>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</si>
  <si>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</si>
  <si>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</si>
  <si>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</si>
  <si>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</si>
  <si>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</si>
  <si>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</si>
  <si>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</si>
  <si>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</si>
  <si>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</si>
  <si>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</si>
  <si>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</si>
  <si>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</si>
  <si>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</si>
  <si>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</si>
  <si>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</si>
  <si>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</si>
  <si>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</si>
  <si>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</si>
  <si>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</si>
  <si>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</si>
  <si>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</si>
  <si>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</si>
  <si>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</si>
  <si>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</si>
  <si>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</si>
  <si>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</si>
  <si>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</si>
  <si>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</si>
  <si>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</si>
  <si>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</si>
  <si>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</si>
  <si>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</si>
  <si>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</si>
  <si>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</si>
  <si>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</si>
  <si>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</si>
  <si>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</si>
  <si>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</si>
  <si>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</si>
  <si>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</si>
  <si>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</si>
  <si>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</si>
  <si>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</si>
  <si>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</si>
  <si>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</si>
  <si>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</si>
  <si>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</si>
  <si>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</si>
  <si>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</si>
  <si>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</si>
  <si>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</si>
  <si>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</si>
  <si>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</si>
  <si>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</si>
  <si>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</si>
  <si>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</si>
  <si>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</si>
  <si>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</si>
  <si>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</si>
  <si>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</si>
  <si>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</si>
  <si>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</si>
  <si>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</si>
  <si>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</si>
  <si>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</si>
  <si>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</si>
  <si>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</si>
  <si>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</si>
  <si>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</si>
  <si>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</si>
  <si>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</si>
  <si>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</si>
  <si>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</si>
  <si>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</si>
  <si>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</si>
  <si>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</si>
  <si>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</si>
  <si>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</si>
  <si>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</si>
  <si>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</si>
  <si>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</si>
  <si>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</si>
  <si>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</si>
  <si>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</si>
  <si>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</si>
  <si>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</si>
  <si>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</si>
  <si>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</si>
  <si>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</si>
  <si>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</si>
  <si>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</si>
  <si>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</si>
  <si>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</si>
  <si>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</si>
  <si>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</si>
  <si>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</si>
  <si>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</si>
  <si>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</si>
  <si>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</si>
  <si>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</si>
  <si>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</si>
  <si>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</si>
  <si>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</si>
  <si>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</si>
  <si>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</si>
  <si>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</si>
  <si>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</si>
  <si>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</si>
  <si>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</si>
  <si>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</si>
  <si>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</si>
  <si>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</si>
  <si>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</si>
  <si>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</si>
  <si>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</si>
  <si>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</si>
  <si>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</si>
  <si>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</si>
  <si>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</si>
  <si>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</si>
  <si>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</si>
  <si>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</si>
  <si>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</si>
  <si>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</si>
  <si>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</si>
  <si>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</si>
  <si>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</si>
  <si>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</si>
  <si>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</si>
  <si>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</si>
  <si>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</si>
  <si>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</si>
  <si>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</si>
  <si>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</si>
  <si>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</si>
  <si>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</si>
  <si>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</si>
  <si>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</si>
  <si>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</si>
  <si>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</si>
  <si>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</si>
  <si>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</si>
  <si>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</si>
  <si>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</si>
  <si>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</si>
  <si>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</si>
  <si>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</si>
  <si>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</si>
  <si>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</si>
  <si>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</si>
  <si>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</si>
  <si>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</si>
  <si>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</si>
  <si>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</si>
  <si>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</si>
  <si>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</si>
  <si>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</si>
  <si>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</si>
  <si>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</si>
  <si>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</si>
  <si>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</si>
  <si>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</si>
  <si>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</si>
  <si>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</si>
  <si>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</si>
  <si>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</si>
  <si>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</si>
  <si>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</si>
  <si>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</si>
  <si>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</si>
  <si>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</si>
  <si>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</si>
  <si>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</si>
  <si>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</si>
  <si>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</si>
  <si>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</si>
  <si>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</si>
  <si>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</si>
  <si>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</si>
  <si>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</si>
  <si>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</si>
  <si>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</si>
  <si>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</si>
  <si>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</si>
  <si>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</si>
  <si>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</si>
  <si>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</si>
  <si>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</si>
  <si>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</si>
  <si>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</si>
  <si>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</si>
  <si>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</si>
  <si>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</si>
  <si>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</si>
  <si>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</si>
  <si>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</si>
  <si>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</si>
  <si>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</si>
  <si>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</si>
  <si>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</si>
  <si>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</si>
  <si>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</si>
  <si>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</si>
  <si>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</si>
  <si>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</si>
  <si>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</si>
  <si>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</si>
  <si>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</si>
  <si>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</si>
  <si>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</si>
  <si>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</si>
  <si>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</si>
  <si>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</si>
  <si>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</si>
  <si>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</si>
  <si>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</si>
  <si>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</si>
  <si>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</si>
  <si>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</si>
  <si>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</si>
  <si>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</si>
  <si>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</si>
  <si>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</si>
  <si>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</si>
  <si>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</si>
  <si>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</si>
  <si>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</si>
  <si>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</si>
  <si>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</si>
  <si>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</si>
  <si>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</si>
  <si>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</si>
  <si>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</si>
  <si>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</si>
  <si>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</si>
  <si>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</si>
  <si>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</si>
  <si>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</si>
  <si>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</si>
  <si>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</si>
  <si>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</si>
  <si>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</si>
  <si>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</si>
  <si>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</si>
  <si>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</si>
  <si>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</si>
  <si>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</si>
  <si>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</si>
  <si>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</si>
  <si>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</si>
  <si>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</si>
  <si>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</si>
  <si>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</si>
  <si>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</si>
  <si>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</si>
  <si>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</si>
  <si>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</si>
  <si>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</si>
  <si>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</si>
  <si>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</si>
  <si>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</si>
  <si>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</si>
  <si>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</si>
  <si>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</si>
  <si>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</si>
  <si>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</si>
  <si>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</si>
  <si>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</si>
  <si>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</si>
  <si>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</si>
  <si>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</si>
  <si>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</si>
  <si>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</si>
  <si>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</si>
  <si>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</si>
  <si>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</si>
  <si>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</si>
  <si>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</si>
  <si>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</si>
  <si>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</si>
  <si>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</si>
  <si>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</si>
  <si>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</si>
  <si>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</si>
  <si>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</si>
  <si>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</si>
  <si>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</si>
  <si>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</si>
  <si>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</si>
  <si>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</si>
  <si>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</si>
  <si>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</si>
  <si>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</si>
  <si>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</si>
  <si>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</si>
  <si>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</si>
  <si>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</si>
  <si>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</si>
  <si>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</si>
  <si>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</si>
  <si>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</si>
  <si>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</si>
  <si>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</si>
  <si>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</si>
  <si>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</si>
  <si>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</si>
  <si>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</si>
  <si>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</si>
  <si>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</si>
  <si>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</si>
  <si>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</si>
  <si>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</si>
  <si>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</si>
  <si>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</si>
  <si>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</si>
  <si>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</si>
  <si>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</si>
  <si>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</si>
  <si>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</si>
  <si>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</si>
  <si>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</si>
  <si>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</si>
  <si>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</si>
  <si>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</si>
  <si>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</si>
  <si>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</si>
  <si>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</si>
  <si>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</si>
  <si>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</si>
  <si>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</si>
  <si>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PATATAS COCIDAS</t>
  </si>
  <si>
    <t>jormon@televes.com</t>
  </si>
  <si>
    <t>Montero Gabarro</t>
  </si>
  <si>
    <t>fjmartinez@televes.com</t>
  </si>
  <si>
    <t>FRANCISCO JAVIER</t>
  </si>
  <si>
    <t>MARTÍNEZ LLAMEDO</t>
  </si>
  <si>
    <t>TERNERA ASADA; MENESTRA DE VERDURAS</t>
  </si>
  <si>
    <t>TERNERA ASADA; PATATAS COCIDAS</t>
  </si>
  <si>
    <t>TERNERA ASADA; ARROZ EN BLANCO</t>
  </si>
  <si>
    <t>GALLO A LA PLANCHA; ENSALADA</t>
  </si>
  <si>
    <t>GALLO A LA PLANCHA; PATATAS COCIDAS</t>
  </si>
  <si>
    <t>POLLO PICANTÓN A LA PARRILLA; PATATAS FRITAS</t>
  </si>
  <si>
    <t>MENESTRA DE VERDURAS; YOGURT</t>
  </si>
  <si>
    <t>PATATAS COCIDAS; FRUTA</t>
  </si>
  <si>
    <t>SECRETO DE CERDO; ARROZ EN BLANCO</t>
  </si>
  <si>
    <t>GALLO A LA PLANCHA; MENESTRA DE VERDURAS</t>
  </si>
  <si>
    <t>TERNERA ASADA; PATATAS FRITAS</t>
  </si>
  <si>
    <t>POLLO PICANTÓN A LA PARRILLA; ARROZ EN BLANCO</t>
  </si>
  <si>
    <t>GALLO A LA PLANCHA; ARROZ EN BLANCO</t>
  </si>
  <si>
    <t>POLLO PICANTÓN A LA PARRILLA; MENESTRA DE VERDURAS</t>
  </si>
  <si>
    <t>POLLO PICANTÓN A LA PARRILLA; ENSALADA</t>
  </si>
  <si>
    <t>RAXO AL AJILLO; ARROZ EN BLANCO</t>
  </si>
  <si>
    <t>RAXO AL AJILLO; PATATAS FRITAS</t>
  </si>
  <si>
    <t xml:space="preserve">MACARRONES BOLOÑESA; </t>
  </si>
  <si>
    <t>RAXO AL AJILLO; MENESTRA DE VERDURAS</t>
  </si>
  <si>
    <t>jarregi@televes.com</t>
  </si>
  <si>
    <t>Julen</t>
  </si>
  <si>
    <t>Arregi</t>
  </si>
  <si>
    <t>pbescansa@televes.com</t>
  </si>
  <si>
    <t>Paloma</t>
  </si>
  <si>
    <t>Bescansa Rodriguez</t>
  </si>
  <si>
    <t>ARROZ EN BLANCO</t>
  </si>
  <si>
    <t>YOGURT</t>
  </si>
  <si>
    <t>MENESTRA DE VERDURAS</t>
  </si>
  <si>
    <t>FILETE DE TERNERA</t>
  </si>
  <si>
    <t>AQUARIUS</t>
  </si>
  <si>
    <t>PATATAS FRITAS</t>
  </si>
  <si>
    <t>EXPRESS</t>
  </si>
  <si>
    <t>ENSALADA MIXTA</t>
  </si>
  <si>
    <t>MUSLO DE PAVO ESTOFADO</t>
  </si>
  <si>
    <t>CALLOS</t>
  </si>
  <si>
    <t>MERLUZA EN SALSA VERDE</t>
  </si>
  <si>
    <t>Cola light por favor.</t>
  </si>
  <si>
    <t>HUEVOS ROTOS CON JAMÓN</t>
  </si>
  <si>
    <t>TARTA DE CAFÉ</t>
  </si>
  <si>
    <t>CALDO GALLEGO</t>
  </si>
  <si>
    <t>SEGUNDO PLATO: PIMIENTOS RELLENOS BACALAO</t>
  </si>
  <si>
    <t>PIMIENTOS RELLENOS DE BACALAO</t>
  </si>
  <si>
    <t>CARNE O CALDEIRO</t>
  </si>
  <si>
    <t>ZORZA CON PATATAS</t>
  </si>
  <si>
    <t>Zero por favor</t>
  </si>
  <si>
    <t>Coca cola Zero</t>
  </si>
  <si>
    <t>Coca cola zero, por favor</t>
  </si>
  <si>
    <t>PIMIENTOS RELLENOS</t>
  </si>
  <si>
    <t>plátano y pera si es posible.</t>
  </si>
  <si>
    <t>Hoy no nos ha llegado el correo para pedir el menú normal. De postre, si puede ser, mandarinas. Muchas gracias.</t>
  </si>
  <si>
    <t>No nos llegó el enlace para el menú normal ayer.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</si>
</sst>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167.988762384259" createdVersion="6" refreshedVersion="6" minRefreshableVersion="3" recordCount="57" xr:uid="{00000000-000A-0000-FFFF-FFFF00000000}">
  <cacheSource type="worksheet">
    <worksheetSource ref="P1:P1048576" sheet="15-12-20"/>
  </cacheSource>
  <cacheFields count="1">
    <cacheField name="SEGUNDO CON GUARNICION" numFmtId="0">
      <sharedItems containsBlank="1" count="62">
        <s v="TERNERA ASADA; ARROZ EN BLANCO"/>
        <s v="GALLO A LA PLANCHA; ENSALADA"/>
        <s v="TERNERA ASADA; MENESTRA DE VERDURAS"/>
        <s v="GALLO A LA PLANCHA; PATATAS COCIDAS"/>
        <s v="POLLO PICANTÓN A LA PARRILLA; PATATAS FRITAS"/>
        <s v="MENESTRA DE VERDURAS; YOGURT"/>
        <s v="PATATAS COCIDAS; FRUTA"/>
        <s v="SECRETO DE CERDO; ARROZ EN BLANCO"/>
        <s v="GALLO A LA PLANCHA; MENESTRA DE VERDURAS"/>
        <s v="; "/>
        <s v="TERNERA ASADA; PATATAS FRITAS"/>
        <s v="POLLO PICANTÓN A LA PARRILLA; ARROZ EN BLANCO"/>
        <s v="GALLO A LA PLANCHA; ARROZ EN BLANCO"/>
        <s v="TERNERA ASADA; PATATAS COCIDAS"/>
        <s v="POLLO PICANTÓN A LA PARRILLA; MENESTRA DE VERDURAS"/>
        <s v="POLLO PICANTÓN A LA PARRILLA; ENSALADA"/>
        <s v="RAXO AL AJILLO; ARROZ EN BLANCO"/>
        <s v="RAXO AL AJILLO; PATATAS FRITAS"/>
        <s v="MACARRONES BOLOÑESA; "/>
        <s v="RAXO AL AJILLO; MENESTRA DE VERDURAS"/>
        <m/>
        <s v="PAELLA MIXTA; MENESTRA DE VERDURAS" u="1"/>
        <s v="RALLA A LA GALLEGA; PATATAS FRITAS" u="1"/>
        <s v="ENSALADA; FRUTA" u="1"/>
        <s v="PECHUGA DE POLLO PLANCHA; MENESTRA DE VERDURAS" u="1"/>
        <s v="FILETES DE TERNERA A LA PLANCHA; MENESTRA DE VERDURAS" u="1"/>
        <s v="PECHUGA A LA PIMIENTA; ARROZ EN BLANCO" u="1"/>
        <s v="MENESTRA DE VERDURAS; FRUTA" u="1"/>
        <s v="MARMITAKO DE ATÚN; PATATAS COCIDAS" u="1"/>
        <s v="ALITAS DE POLLO AL AJILLO; ARROZ EN BLANCO" u="1"/>
        <s v="CODILLO DE CERDO ESTOFADO; MENESTRA DE VERDURAS" u="1"/>
        <s v="PECHUGA A LA PIMIENTA; PATATAS COCIDAS" u="1"/>
        <s v="COLA DE.RAPE A LA GALLEGA; MENESTRA DE VERDURAS" u="1"/>
        <s v="PAELLA MIXTA; PATATAS COCIDAS" u="1"/>
        <s v="PATATAS FRITAS; TARTA DE QUESO" u="1"/>
        <s v="RODABALLO A LA PLANCHA; ENSALADA" u="1"/>
        <s v="FILETE DE TERNERA; MENESTRA DE VERDURAS" u="1"/>
        <s v="FILETE DE TERNERA; ARROZ EN BLANCO" u="1"/>
        <s v="PECHUGA A LA PIMIENTA; MENESTRA DE VERDURAS" u="1"/>
        <e v="#REF!" u="1"/>
        <s v="JAMÓN ASADO; PATATAS FRITAS" u="1"/>
        <s v="PAELLA MIXTA; " u="1"/>
        <s v="RODABALLO A LA PLANCHA; PATATAS COCIDAS" u="1"/>
        <s v="COLA DE.RAPE A LA GALLEGA; PATATAS COCIDAS" u="1"/>
        <s v="BACALAO A LA PLANCHA CON PATATA PANADERA; " u="1"/>
        <s v="CODILLO DE CERDO ESTOFADO; ARROZ EN BLANCO" u="1"/>
        <s v="CHULETAS DE PAVO; ARROZ EN BLANCO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JAMÓN ASADO; ARROZ EN BLANCO" u="1"/>
        <s v="CORDON BLUE DE CERDO; PATATAS FRITAS" u="1"/>
        <s v="PECHUGA DE POLLO PLANCHA; ARROZ EN BLANCO" u="1"/>
        <s v="PATATAS FRITAS; FRUTA" u="1"/>
        <s v="PAELLA MIXTA; PATATAS FRITAS" u="1"/>
        <s v="FILETES DE TERNERA A LA PLANCHA; ARROZ EN BLANCO" u="1"/>
        <s v="JAMÓN ASADO; MENESTRA DE VERDURAS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2"/>
  </r>
  <r>
    <x v="3"/>
  </r>
  <r>
    <x v="1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4"/>
  </r>
  <r>
    <x v="13"/>
  </r>
  <r>
    <x v="14"/>
  </r>
  <r>
    <x v="15"/>
  </r>
  <r>
    <x v="13"/>
  </r>
  <r>
    <x v="16"/>
  </r>
  <r>
    <x v="17"/>
  </r>
  <r>
    <x v="18"/>
  </r>
  <r>
    <x v="1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20"/>
  </r>
  <r>
    <x v="20"/>
  </r>
  <r>
    <x v="20"/>
  </r>
  <r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23" firstHeaderRow="1" firstDataRow="1" firstDataCol="1"/>
  <pivotFields count="1">
    <pivotField axis="axisRow" dataField="1" showAll="0">
      <items count="63">
        <item x="9"/>
        <item m="1" x="57"/>
        <item m="1" x="25"/>
        <item m="1" x="21"/>
        <item m="1" x="33"/>
        <item m="1" x="56"/>
        <item m="1" x="38"/>
        <item m="1" x="31"/>
        <item m="1" x="47"/>
        <item m="1" x="51"/>
        <item m="1" x="59"/>
        <item m="1" x="60"/>
        <item x="20"/>
        <item m="1" x="41"/>
        <item m="1" x="22"/>
        <item m="1" x="26"/>
        <item m="1" x="28"/>
        <item m="1" x="50"/>
        <item m="1" x="48"/>
        <item m="1" x="61"/>
        <item m="1" x="44"/>
        <item m="1" x="36"/>
        <item m="1" x="49"/>
        <item m="1" x="55"/>
        <item m="1" x="39"/>
        <item m="1" x="40"/>
        <item m="1" x="46"/>
        <item m="1" x="43"/>
        <item m="1" x="32"/>
        <item m="1" x="58"/>
        <item m="1" x="27"/>
        <item m="1" x="34"/>
        <item m="1" x="52"/>
        <item m="1" x="24"/>
        <item m="1" x="54"/>
        <item x="2"/>
        <item x="13"/>
        <item m="1" x="42"/>
        <item m="1" x="37"/>
        <item m="1" x="29"/>
        <item m="1" x="30"/>
        <item m="1" x="23"/>
        <item m="1" x="45"/>
        <item m="1" x="35"/>
        <item m="1" x="53"/>
        <item x="0"/>
        <item x="1"/>
        <item x="3"/>
        <item x="4"/>
        <item x="5"/>
        <item x="6"/>
        <item x="7"/>
        <item x="8"/>
        <item x="10"/>
        <item x="11"/>
        <item x="12"/>
        <item x="14"/>
        <item x="15"/>
        <item x="16"/>
        <item x="17"/>
        <item x="18"/>
        <item x="19"/>
        <item t="default"/>
      </items>
    </pivotField>
  </pivotFields>
  <rowFields count="1">
    <field x="0"/>
  </rowFields>
  <rowItems count="22">
    <i>
      <x/>
    </i>
    <i>
      <x v="12"/>
    </i>
    <i>
      <x v="35"/>
    </i>
    <i>
      <x v="36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9"/>
  <sheetViews>
    <sheetView topLeftCell="A265" workbookViewId="0">
      <selection activeCell="E279" sqref="E279:F279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 x14ac:dyDescent="0.3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 x14ac:dyDescent="0.3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 x14ac:dyDescent="0.3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 x14ac:dyDescent="0.3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5" t="s">
        <v>665</v>
      </c>
      <c r="C276" s="1" t="s">
        <v>19</v>
      </c>
      <c r="D276" s="1" t="s">
        <v>666</v>
      </c>
      <c r="E276" s="35" t="s">
        <v>3</v>
      </c>
    </row>
    <row r="277" spans="1:8" ht="27" thickBot="1" x14ac:dyDescent="0.3">
      <c r="A277" s="35" t="s">
        <v>667</v>
      </c>
      <c r="C277" s="1" t="s">
        <v>668</v>
      </c>
      <c r="D277" s="1" t="s">
        <v>669</v>
      </c>
      <c r="E277" s="1" t="s">
        <v>28</v>
      </c>
      <c r="F277" s="2">
        <v>620787237</v>
      </c>
    </row>
    <row r="278" spans="1:8" ht="15.75" thickBot="1" x14ac:dyDescent="0.3">
      <c r="A278" s="35" t="s">
        <v>689</v>
      </c>
      <c r="C278" s="1" t="s">
        <v>690</v>
      </c>
      <c r="D278" s="1" t="s">
        <v>691</v>
      </c>
      <c r="E278" s="35" t="s">
        <v>3</v>
      </c>
    </row>
    <row r="279" spans="1:8" ht="15.75" thickBot="1" x14ac:dyDescent="0.3">
      <c r="A279" s="35" t="s">
        <v>692</v>
      </c>
      <c r="C279" s="1" t="s">
        <v>693</v>
      </c>
      <c r="D279" s="1" t="s">
        <v>694</v>
      </c>
      <c r="E279" s="1" t="s">
        <v>28</v>
      </c>
      <c r="F279" s="2">
        <v>678364729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17    comedor Comercial</v>
      </c>
      <c r="G2" s="31" t="str">
        <f>ETIQUETA3!B2</f>
        <v>237    comedor Comercial</v>
      </c>
    </row>
    <row r="3" spans="2:20" x14ac:dyDescent="0.25">
      <c r="B3" s="31" t="str">
        <f>ETIQUETA3!A3</f>
        <v>Manuel Regueiro Seoane</v>
      </c>
      <c r="G3" s="31" t="str">
        <f>ETIQUETA3!B3</f>
        <v>Pablo Arufe Lires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4.95" customHeight="1" x14ac:dyDescent="0.25"/>
    <row r="8" spans="2:20" x14ac:dyDescent="0.25">
      <c r="B8" s="31" t="str">
        <f>ETIQUETA3!C2</f>
        <v>0    comedor Comercial</v>
      </c>
      <c r="G8" s="31" t="str">
        <f>ETIQUETA3!D2</f>
        <v>229    comedor I+D+i</v>
      </c>
    </row>
    <row r="9" spans="2:20" x14ac:dyDescent="0.25">
      <c r="B9" s="31" t="str">
        <f>ETIQUETA3!C3</f>
        <v>DARÍO XOÁN PÉREZ CUENCA</v>
      </c>
      <c r="G9" s="31" t="str">
        <f>ETIQUETA3!D3</f>
        <v>IVAN BOTANA GARCIA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I</v>
      </c>
    </row>
    <row r="13" spans="2:20" ht="84.95" customHeight="1" x14ac:dyDescent="0.25"/>
    <row r="14" spans="2:20" x14ac:dyDescent="0.25">
      <c r="B14" s="31" t="str">
        <f>ETIQUETA3!E2</f>
        <v>19    comedor Rocha</v>
      </c>
      <c r="G14" s="31" t="str">
        <f>ETIQUETA3!F2</f>
        <v>0    comedor I+D+i</v>
      </c>
    </row>
    <row r="15" spans="2:20" x14ac:dyDescent="0.25">
      <c r="B15" s="31" t="str">
        <f>ETIQUETA3!E3</f>
        <v>Luis Carlos Argudín Diéguez</v>
      </c>
      <c r="G15" s="31" t="str">
        <f>ETIQUETA3!F3</f>
        <v>Jorge Montero Gabarro</v>
      </c>
    </row>
    <row r="18" spans="2:14" ht="60" customHeight="1" x14ac:dyDescent="0.8">
      <c r="B18" s="32" t="str">
        <f>ETIQUETA3!E4</f>
        <v>R</v>
      </c>
      <c r="G18" s="32" t="str">
        <f>ETIQUETA3!F4</f>
        <v>I</v>
      </c>
    </row>
    <row r="19" spans="2:14" ht="84.95" customHeight="1" x14ac:dyDescent="0.25"/>
    <row r="20" spans="2:14" x14ac:dyDescent="0.25">
      <c r="B20" s="31" t="str">
        <f>ETIQUETA3!G2</f>
        <v>136    comedor I+D+i</v>
      </c>
      <c r="G20" s="31" t="str">
        <f>ETIQUETA3!H2</f>
        <v>224    comedor Comercial</v>
      </c>
    </row>
    <row r="21" spans="2:14" x14ac:dyDescent="0.25">
      <c r="B21" s="31" t="str">
        <f>ETIQUETA3!G3</f>
        <v>Olalla Galiñanes Feijoo</v>
      </c>
      <c r="G21" s="31" t="str">
        <f>ETIQUETA3!H3</f>
        <v>Alfonso Ibáñez Outeiro</v>
      </c>
    </row>
    <row r="24" spans="2:14" ht="60" customHeight="1" x14ac:dyDescent="0.8">
      <c r="B24" s="32" t="str">
        <f>ETIQUETA3!G4</f>
        <v>I</v>
      </c>
      <c r="G24" s="32" t="str">
        <f>ETIQUETA3!H4</f>
        <v>C</v>
      </c>
    </row>
    <row r="25" spans="2:14" ht="84.95" customHeight="1" x14ac:dyDescent="0.25"/>
    <row r="26" spans="2:14" x14ac:dyDescent="0.25">
      <c r="B26" s="31" t="str">
        <f>ETIQUETA3!I2</f>
        <v>66    comedor Rocha</v>
      </c>
      <c r="G26" s="31" t="str">
        <f>ETIQUETA3!J2</f>
        <v>60    comedor I+D+i</v>
      </c>
      <c r="M26" s="31"/>
      <c r="N26" s="31"/>
    </row>
    <row r="27" spans="2:14" x14ac:dyDescent="0.25">
      <c r="B27" s="31" t="str">
        <f>ETIQUETA3!I3</f>
        <v>Anxo Fernandez Iglesias</v>
      </c>
      <c r="G27" s="31" t="str">
        <f>ETIQUETA3!J3</f>
        <v>ANDREA MIGUENS CORDO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100    comedor I+D+i</v>
      </c>
      <c r="G2" s="31" t="str">
        <f>ETIQUETA3!L2</f>
        <v>145    comedor I+D+i</v>
      </c>
    </row>
    <row r="3" spans="2:7" x14ac:dyDescent="0.25">
      <c r="B3" s="31" t="str">
        <f>ETIQUETA3!K3</f>
        <v>Emmanuel Ponte Varela</v>
      </c>
      <c r="G3" s="31" t="str">
        <f>ETIQUETA3!L3</f>
        <v>Martín Esparís Figueira</v>
      </c>
    </row>
    <row r="6" spans="2:7" ht="60" customHeight="1" x14ac:dyDescent="0.8">
      <c r="B6" s="32" t="str">
        <f>ETIQUETA3!K4</f>
        <v>I</v>
      </c>
      <c r="G6" s="32" t="str">
        <f>ETIQUETA3!L4</f>
        <v>I</v>
      </c>
    </row>
    <row r="7" spans="2:7" ht="84.95" customHeight="1" x14ac:dyDescent="0.25"/>
    <row r="8" spans="2:7" x14ac:dyDescent="0.25">
      <c r="B8" s="31" t="str">
        <f>ETIQUETA3!M2</f>
        <v>174    comedor I+D+i</v>
      </c>
      <c r="G8" s="31" t="str">
        <f>ETIQUETA3!N2</f>
        <v>148    comedor Comercial</v>
      </c>
    </row>
    <row r="9" spans="2:7" x14ac:dyDescent="0.25">
      <c r="B9" s="31" t="str">
        <f>ETIQUETA3!M3</f>
        <v>Lorena Domínguez Carrera</v>
      </c>
      <c r="G9" s="31" t="str">
        <f>ETIQUETA3!N3</f>
        <v>Alberto Lopez Penide</v>
      </c>
    </row>
    <row r="12" spans="2:7" ht="60" customHeight="1" x14ac:dyDescent="0.8">
      <c r="B12" s="32" t="str">
        <f>ETIQUETA3!M4</f>
        <v>I</v>
      </c>
      <c r="G12" s="32" t="str">
        <f>ETIQUETA3!N4</f>
        <v>C</v>
      </c>
    </row>
    <row r="13" spans="2:7" ht="84.95" customHeight="1" x14ac:dyDescent="0.25"/>
    <row r="14" spans="2:7" x14ac:dyDescent="0.25">
      <c r="B14" s="31" t="str">
        <f>ETIQUETA3!O2</f>
        <v>126    comedor Comercial</v>
      </c>
      <c r="G14" s="31" t="str">
        <f>ETIQUETA3!P2</f>
        <v>0    comedor Comercial</v>
      </c>
    </row>
    <row r="15" spans="2:7" x14ac:dyDescent="0.25">
      <c r="B15" s="31" t="str">
        <f>ETIQUETA3!O3</f>
        <v>Benjamín Mariño Añón</v>
      </c>
      <c r="G15" s="31" t="str">
        <f>ETIQUETA3!P3</f>
        <v>Brais Chas Gestal</v>
      </c>
    </row>
    <row r="18" spans="2:7" ht="60" customHeight="1" x14ac:dyDescent="0.8">
      <c r="B18" s="32" t="str">
        <f>ETIQUETA3!O4</f>
        <v>C</v>
      </c>
      <c r="G18" s="32" t="str">
        <f>ETIQUETA3!P4</f>
        <v>C</v>
      </c>
    </row>
    <row r="19" spans="2:7" ht="84.95" customHeight="1" x14ac:dyDescent="0.25"/>
    <row r="20" spans="2:7" x14ac:dyDescent="0.25">
      <c r="B20" s="31" t="str">
        <f>ETIQUETA3!Q2</f>
        <v>107    comedor Comercial</v>
      </c>
      <c r="G20" s="31" t="str">
        <f>ETIQUETA3!R2</f>
        <v>108    comedor Rocha</v>
      </c>
    </row>
    <row r="21" spans="2:7" x14ac:dyDescent="0.25">
      <c r="B21" s="31" t="str">
        <f>ETIQUETA3!Q3</f>
        <v>Jose Penado Abilleira</v>
      </c>
      <c r="G21" s="31" t="str">
        <f>ETIQUETA3!R3</f>
        <v>Francisco Javier Martínez Alonso</v>
      </c>
    </row>
    <row r="24" spans="2:7" ht="60" customHeight="1" x14ac:dyDescent="0.8">
      <c r="B24" s="32" t="str">
        <f>ETIQUETA3!Q4</f>
        <v>C</v>
      </c>
      <c r="G24" s="32" t="str">
        <f>ETIQUETA3!R4</f>
        <v>R</v>
      </c>
    </row>
    <row r="25" spans="2:7" ht="84.95" customHeight="1" x14ac:dyDescent="0.25"/>
    <row r="26" spans="2:7" x14ac:dyDescent="0.25">
      <c r="B26" s="31" t="str">
        <f>ETIQUETA3!S2</f>
        <v>138    comedor I+D+i</v>
      </c>
      <c r="G26" s="31" t="str">
        <f>ETIQUETA3!T2</f>
        <v>131    comedor Rocha</v>
      </c>
    </row>
    <row r="27" spans="2:7" x14ac:dyDescent="0.25">
      <c r="B27" s="31" t="str">
        <f>ETIQUETA3!S3</f>
        <v>Carlos Cardama Calvo</v>
      </c>
      <c r="G27" s="31" t="str">
        <f>ETIQUETA3!T3</f>
        <v>David Gonzalez Casete</v>
      </c>
    </row>
    <row r="30" spans="2:7" ht="60" customHeight="1" x14ac:dyDescent="0.8">
      <c r="B30" s="32" t="str">
        <f>ETIQUETA3!S4</f>
        <v>I</v>
      </c>
      <c r="G30" s="32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3"/>
  <sheetViews>
    <sheetView workbookViewId="0"/>
  </sheetViews>
  <sheetFormatPr baseColWidth="10" defaultRowHeight="15" x14ac:dyDescent="0.25"/>
  <cols>
    <col min="1" max="1" width="5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9">
        <v>29</v>
      </c>
    </row>
    <row r="3" spans="1:2" x14ac:dyDescent="0.25">
      <c r="A3" s="10" t="s">
        <v>569</v>
      </c>
      <c r="B3" s="29"/>
    </row>
    <row r="4" spans="1:2" x14ac:dyDescent="0.25">
      <c r="A4" s="10" t="s">
        <v>670</v>
      </c>
      <c r="B4" s="29">
        <v>1</v>
      </c>
    </row>
    <row r="5" spans="1:2" x14ac:dyDescent="0.25">
      <c r="A5" s="10" t="s">
        <v>671</v>
      </c>
      <c r="B5" s="29">
        <v>2</v>
      </c>
    </row>
    <row r="6" spans="1:2" x14ac:dyDescent="0.25">
      <c r="A6" s="10" t="s">
        <v>672</v>
      </c>
      <c r="B6" s="29">
        <v>2</v>
      </c>
    </row>
    <row r="7" spans="1:2" x14ac:dyDescent="0.25">
      <c r="A7" s="10" t="s">
        <v>673</v>
      </c>
      <c r="B7" s="29">
        <v>2</v>
      </c>
    </row>
    <row r="8" spans="1:2" x14ac:dyDescent="0.25">
      <c r="A8" s="10" t="s">
        <v>674</v>
      </c>
      <c r="B8" s="29">
        <v>2</v>
      </c>
    </row>
    <row r="9" spans="1:2" x14ac:dyDescent="0.25">
      <c r="A9" s="10" t="s">
        <v>675</v>
      </c>
      <c r="B9" s="29">
        <v>2</v>
      </c>
    </row>
    <row r="10" spans="1:2" x14ac:dyDescent="0.25">
      <c r="A10" s="10" t="s">
        <v>676</v>
      </c>
      <c r="B10" s="29">
        <v>1</v>
      </c>
    </row>
    <row r="11" spans="1:2" x14ac:dyDescent="0.25">
      <c r="A11" s="10" t="s">
        <v>677</v>
      </c>
      <c r="B11" s="29">
        <v>1</v>
      </c>
    </row>
    <row r="12" spans="1:2" x14ac:dyDescent="0.25">
      <c r="A12" s="10" t="s">
        <v>678</v>
      </c>
      <c r="B12" s="29">
        <v>1</v>
      </c>
    </row>
    <row r="13" spans="1:2" x14ac:dyDescent="0.25">
      <c r="A13" s="10" t="s">
        <v>679</v>
      </c>
      <c r="B13" s="29">
        <v>1</v>
      </c>
    </row>
    <row r="14" spans="1:2" x14ac:dyDescent="0.25">
      <c r="A14" s="10" t="s">
        <v>680</v>
      </c>
      <c r="B14" s="29">
        <v>1</v>
      </c>
    </row>
    <row r="15" spans="1:2" x14ac:dyDescent="0.25">
      <c r="A15" s="10" t="s">
        <v>681</v>
      </c>
      <c r="B15" s="29">
        <v>1</v>
      </c>
    </row>
    <row r="16" spans="1:2" x14ac:dyDescent="0.25">
      <c r="A16" s="10" t="s">
        <v>682</v>
      </c>
      <c r="B16" s="29">
        <v>1</v>
      </c>
    </row>
    <row r="17" spans="1:2" x14ac:dyDescent="0.25">
      <c r="A17" s="10" t="s">
        <v>683</v>
      </c>
      <c r="B17" s="29">
        <v>1</v>
      </c>
    </row>
    <row r="18" spans="1:2" x14ac:dyDescent="0.25">
      <c r="A18" s="10" t="s">
        <v>684</v>
      </c>
      <c r="B18" s="29">
        <v>1</v>
      </c>
    </row>
    <row r="19" spans="1:2" x14ac:dyDescent="0.25">
      <c r="A19" s="10" t="s">
        <v>685</v>
      </c>
      <c r="B19" s="29">
        <v>1</v>
      </c>
    </row>
    <row r="20" spans="1:2" x14ac:dyDescent="0.25">
      <c r="A20" s="10" t="s">
        <v>686</v>
      </c>
      <c r="B20" s="29">
        <v>1</v>
      </c>
    </row>
    <row r="21" spans="1:2" x14ac:dyDescent="0.25">
      <c r="A21" s="10" t="s">
        <v>687</v>
      </c>
      <c r="B21" s="29">
        <v>1</v>
      </c>
    </row>
    <row r="22" spans="1:2" x14ac:dyDescent="0.25">
      <c r="A22" s="10" t="s">
        <v>688</v>
      </c>
      <c r="B22" s="29">
        <v>1</v>
      </c>
    </row>
    <row r="23" spans="1:2" x14ac:dyDescent="0.25">
      <c r="A23" s="10" t="s">
        <v>255</v>
      </c>
      <c r="B23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5" sqref="B15:H21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6" t="s">
        <v>574</v>
      </c>
      <c r="C2" s="1"/>
      <c r="D2" s="1" t="s">
        <v>698</v>
      </c>
      <c r="E2" s="1" t="s">
        <v>664</v>
      </c>
      <c r="F2" s="1" t="s">
        <v>696</v>
      </c>
      <c r="G2" s="1" t="s">
        <v>571</v>
      </c>
      <c r="H2" s="1"/>
      <c r="I2">
        <f>VLOOKUP($B2,CLIENTES!$A$1:$H$300,2,0)</f>
        <v>17</v>
      </c>
      <c r="J2" t="str">
        <f>VLOOKUP($B2,CLIENTES!$A$1:$H$300,3,0)</f>
        <v>Manuel</v>
      </c>
      <c r="K2" t="str">
        <f>VLOOKUP($B2,CLIENTES!$A$1:$H$300,4,0)</f>
        <v>Regueiro Seoane</v>
      </c>
      <c r="L2" t="str">
        <f>VLOOKUP($B2,CLIENTES!$A$1:$H$300,5,0)</f>
        <v>comedor Comercial</v>
      </c>
      <c r="M2">
        <f>VLOOKUP($B2,CLIENTES!$A$1:$H$300,6,0)</f>
        <v>0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FILETE DE TERNERA; PATATAS COCIDAS</v>
      </c>
    </row>
    <row r="3" spans="1:16" ht="15.75" thickBot="1" x14ac:dyDescent="0.3">
      <c r="A3">
        <v>2</v>
      </c>
      <c r="B3" s="1" t="s">
        <v>628</v>
      </c>
      <c r="C3" s="1"/>
      <c r="D3" s="1" t="s">
        <v>705</v>
      </c>
      <c r="E3" s="1" t="s">
        <v>664</v>
      </c>
      <c r="F3" s="1" t="s">
        <v>696</v>
      </c>
      <c r="G3" s="1" t="s">
        <v>663</v>
      </c>
      <c r="H3" s="1" t="s">
        <v>706</v>
      </c>
      <c r="I3">
        <f>VLOOKUP($B3,CLIENTES!$A$1:$H$300,2,0)</f>
        <v>237</v>
      </c>
      <c r="J3" t="str">
        <f>VLOOKUP($B3,CLIENTES!$A$1:$H$300,3,0)</f>
        <v>Pablo</v>
      </c>
      <c r="K3" t="str">
        <f>VLOOKUP($B3,CLIENTES!$A$1:$H$300,4,0)</f>
        <v>Arufe Lires</v>
      </c>
      <c r="L3" t="str">
        <f>VLOOKUP($B3,CLIENTES!$A$1:$H$300,5,0)</f>
        <v>comedor Comercial</v>
      </c>
      <c r="M3">
        <f>VLOOKUP($B3,CLIENTES!$A$1:$H$300,6,0)</f>
        <v>636431839</v>
      </c>
      <c r="N3">
        <f>VLOOKUP($B3,CLIENTES!$A$1:$H$300,7,0)</f>
        <v>0</v>
      </c>
      <c r="O3">
        <f>VLOOKUP($B3,CLIENTES!$A$1:$H$300,8,0)</f>
        <v>0</v>
      </c>
      <c r="P3" t="str">
        <f t="shared" si="0"/>
        <v>MERLUZA EN SALSA VERDE; PATATAS COCIDAS</v>
      </c>
    </row>
    <row r="4" spans="1:16" ht="15.75" thickBot="1" x14ac:dyDescent="0.3">
      <c r="A4">
        <v>3</v>
      </c>
      <c r="B4" s="1" t="s">
        <v>660</v>
      </c>
      <c r="C4" s="1" t="s">
        <v>707</v>
      </c>
      <c r="D4" s="1" t="s">
        <v>705</v>
      </c>
      <c r="E4" s="1" t="s">
        <v>664</v>
      </c>
      <c r="F4" s="1" t="s">
        <v>708</v>
      </c>
      <c r="G4" s="1" t="s">
        <v>571</v>
      </c>
      <c r="H4" s="1"/>
      <c r="I4">
        <f>VLOOKUP($B4,CLIENTES!$A$1:$H$300,2,0)</f>
        <v>0</v>
      </c>
      <c r="J4" t="str">
        <f>VLOOKUP($B4,CLIENTES!$A$1:$H$300,3,0)</f>
        <v>DARÍO XOÁN</v>
      </c>
      <c r="K4" t="str">
        <f>VLOOKUP($B4,CLIENTES!$A$1:$H$300,4,0)</f>
        <v>PÉREZ CUENCA</v>
      </c>
      <c r="L4" t="str">
        <f>VLOOKUP($B4,CLIENTES!$A$1:$H$300,5,0)</f>
        <v>comedor Comercial</v>
      </c>
      <c r="M4">
        <f>VLOOKUP($B4,CLIENTES!$A$1:$H$300,6,0)</f>
        <v>696208860</v>
      </c>
      <c r="N4">
        <f>VLOOKUP($B4,CLIENTES!$A$1:$H$300,7,0)</f>
        <v>0</v>
      </c>
      <c r="O4">
        <f>VLOOKUP($B4,CLIENTES!$A$1:$H$300,8,0)</f>
        <v>0</v>
      </c>
      <c r="P4" t="str">
        <f t="shared" si="0"/>
        <v>MERLUZA EN SALSA VERDE; PATATAS COCIDAS</v>
      </c>
    </row>
    <row r="5" spans="1:16" ht="15.75" thickBot="1" x14ac:dyDescent="0.3">
      <c r="A5">
        <v>4</v>
      </c>
      <c r="B5" s="1" t="s">
        <v>607</v>
      </c>
      <c r="C5" s="1" t="s">
        <v>709</v>
      </c>
      <c r="D5" s="1" t="s">
        <v>717</v>
      </c>
      <c r="E5" s="1"/>
      <c r="F5" s="1" t="s">
        <v>254</v>
      </c>
      <c r="G5" s="1" t="s">
        <v>571</v>
      </c>
      <c r="H5" s="6" t="s">
        <v>710</v>
      </c>
      <c r="I5">
        <f>VLOOKUP($B5,CLIENTES!$A$1:$H$300,2,0)</f>
        <v>229</v>
      </c>
      <c r="J5" t="str">
        <f>VLOOKUP($B5,CLIENTES!$A$1:$H$300,3,0)</f>
        <v>IVAN</v>
      </c>
      <c r="K5" t="str">
        <f>VLOOKUP($B5,CLIENTES!$A$1:$H$300,4,0)</f>
        <v>BOTANA GARCIA</v>
      </c>
      <c r="L5" t="str">
        <f>VLOOKUP($B5,CLIENTES!$A$1:$H$300,5,0)</f>
        <v>comedor I+D+i</v>
      </c>
      <c r="M5">
        <f>VLOOKUP($B5,CLIENTES!$A$1:$H$300,6,0)</f>
        <v>679150587</v>
      </c>
      <c r="N5">
        <f>VLOOKUP($B5,CLIENTES!$A$1:$H$300,7,0)</f>
        <v>0</v>
      </c>
      <c r="O5">
        <f>VLOOKUP($B5,CLIENTES!$A$1:$H$300,8,0)</f>
        <v>0</v>
      </c>
      <c r="P5" t="str">
        <f t="shared" si="0"/>
        <v xml:space="preserve">PIMIENTOS RELLENOS; </v>
      </c>
    </row>
    <row r="6" spans="1:16" s="28" customFormat="1" ht="15.75" thickBot="1" x14ac:dyDescent="0.3">
      <c r="A6" s="28">
        <v>5</v>
      </c>
      <c r="B6" s="1" t="s">
        <v>55</v>
      </c>
      <c r="C6" s="1" t="s">
        <v>711</v>
      </c>
      <c r="D6" s="1" t="s">
        <v>712</v>
      </c>
      <c r="E6" s="1" t="s">
        <v>664</v>
      </c>
      <c r="F6" s="1" t="s">
        <v>708</v>
      </c>
      <c r="G6" s="1" t="s">
        <v>699</v>
      </c>
      <c r="H6" s="1"/>
      <c r="I6">
        <f>VLOOKUP($B6,CLIENTES!$A$1:$H$300,2,0)</f>
        <v>19</v>
      </c>
      <c r="J6" t="str">
        <f>VLOOKUP($B6,CLIENTES!$A$1:$H$300,3,0)</f>
        <v>Luis Carlos</v>
      </c>
      <c r="K6" t="str">
        <f>VLOOKUP($B6,CLIENTES!$A$1:$H$300,4,0)</f>
        <v>Argudín Diéguez</v>
      </c>
      <c r="L6" t="str">
        <f>VLOOKUP($B6,CLIENTES!$A$1:$H$300,5,0)</f>
        <v>comedor Rocha</v>
      </c>
      <c r="M6">
        <f>VLOOKUP($B6,CLIENTES!$A$1:$H$300,6,0)</f>
        <v>0</v>
      </c>
      <c r="N6">
        <f>VLOOKUP($B6,CLIENTES!$A$1:$H$300,7,0)</f>
        <v>0</v>
      </c>
      <c r="O6">
        <f>VLOOKUP($B6,CLIENTES!$A$1:$H$300,8,0)</f>
        <v>0</v>
      </c>
      <c r="P6" t="str">
        <f t="shared" si="0"/>
        <v>CARNE O CALDEIRO; PATATAS COCIDAS</v>
      </c>
    </row>
    <row r="7" spans="1:16" ht="15.75" thickBot="1" x14ac:dyDescent="0.3">
      <c r="A7">
        <v>6</v>
      </c>
      <c r="B7" s="1" t="s">
        <v>665</v>
      </c>
      <c r="C7" s="1" t="s">
        <v>711</v>
      </c>
      <c r="D7" s="1" t="s">
        <v>712</v>
      </c>
      <c r="E7" s="1" t="s">
        <v>697</v>
      </c>
      <c r="F7" s="1" t="s">
        <v>708</v>
      </c>
      <c r="G7" s="1" t="s">
        <v>699</v>
      </c>
      <c r="H7" s="1"/>
      <c r="I7">
        <f>VLOOKUP($B7,CLIENTES!$A$1:$H$300,2,0)</f>
        <v>0</v>
      </c>
      <c r="J7" t="str">
        <f>VLOOKUP($B7,CLIENTES!$A$1:$H$300,3,0)</f>
        <v>Jorge</v>
      </c>
      <c r="K7" t="str">
        <f>VLOOKUP($B7,CLIENTES!$A$1:$H$300,4,0)</f>
        <v>Montero Gabarro</v>
      </c>
      <c r="L7" t="str">
        <f>VLOOKUP($B7,CLIENTES!$A$1:$H$300,5,0)</f>
        <v>comedor I+D+i</v>
      </c>
      <c r="M7">
        <f>VLOOKUP($B7,CLIENTES!$A$1:$H$300,6,0)</f>
        <v>0</v>
      </c>
      <c r="N7">
        <f>VLOOKUP($B7,CLIENTES!$A$1:$H$300,7,0)</f>
        <v>0</v>
      </c>
      <c r="O7">
        <f>VLOOKUP($B7,CLIENTES!$A$1:$H$300,8,0)</f>
        <v>0</v>
      </c>
      <c r="P7" t="str">
        <f t="shared" si="0"/>
        <v>CARNE O CALDEIRO; MENESTRA DE VERDURAS</v>
      </c>
    </row>
    <row r="8" spans="1:16" ht="15.75" thickBot="1" x14ac:dyDescent="0.3">
      <c r="A8">
        <v>7</v>
      </c>
      <c r="B8" s="1" t="s">
        <v>396</v>
      </c>
      <c r="C8" s="1"/>
      <c r="D8" s="1" t="s">
        <v>705</v>
      </c>
      <c r="E8" s="1" t="s">
        <v>697</v>
      </c>
      <c r="F8" s="1" t="s">
        <v>254</v>
      </c>
      <c r="G8" s="1" t="s">
        <v>571</v>
      </c>
      <c r="H8" s="1"/>
      <c r="I8">
        <f>VLOOKUP($B8,CLIENTES!$A$1:$H$300,2,0)</f>
        <v>136</v>
      </c>
      <c r="J8" t="str">
        <f>VLOOKUP($B8,CLIENTES!$A$1:$H$300,3,0)</f>
        <v>Olalla</v>
      </c>
      <c r="K8" t="str">
        <f>VLOOKUP($B8,CLIENTES!$A$1:$H$300,4,0)</f>
        <v>Galiñanes Feijoo</v>
      </c>
      <c r="L8" t="str">
        <f>VLOOKUP($B8,CLIENTES!$A$1:$H$300,5,0)</f>
        <v>comedor I+D+i</v>
      </c>
      <c r="M8">
        <f>VLOOKUP($B8,CLIENTES!$A$1:$H$300,6,0)</f>
        <v>666148636</v>
      </c>
      <c r="N8">
        <f>VLOOKUP($B8,CLIENTES!$A$1:$H$300,7,0)</f>
        <v>0</v>
      </c>
      <c r="O8">
        <f>VLOOKUP($B8,CLIENTES!$A$1:$H$300,8,0)</f>
        <v>0</v>
      </c>
      <c r="P8" t="str">
        <f t="shared" si="0"/>
        <v>MERLUZA EN SALSA VERDE; MENESTRA DE VERDURAS</v>
      </c>
    </row>
    <row r="9" spans="1:16" ht="15.75" thickBot="1" x14ac:dyDescent="0.3">
      <c r="A9">
        <v>8</v>
      </c>
      <c r="B9" s="1" t="s">
        <v>578</v>
      </c>
      <c r="C9" s="1" t="s">
        <v>707</v>
      </c>
      <c r="D9" s="1" t="s">
        <v>713</v>
      </c>
      <c r="E9" s="1" t="s">
        <v>695</v>
      </c>
      <c r="F9" s="1" t="s">
        <v>696</v>
      </c>
      <c r="G9" s="1" t="s">
        <v>663</v>
      </c>
      <c r="H9" s="1" t="s">
        <v>714</v>
      </c>
      <c r="I9">
        <f>VLOOKUP($B9,CLIENTES!$A$1:$H$300,2,0)</f>
        <v>224</v>
      </c>
      <c r="J9" t="str">
        <f>VLOOKUP($B9,CLIENTES!$A$1:$H$300,3,0)</f>
        <v>Alfonso</v>
      </c>
      <c r="K9" t="str">
        <f>VLOOKUP($B9,CLIENTES!$A$1:$H$300,4,0)</f>
        <v>Ibáñez Outeiro</v>
      </c>
      <c r="L9" t="str">
        <f>VLOOKUP($B9,CLIENTES!$A$1:$H$300,5,0)</f>
        <v>comedor Comercial</v>
      </c>
      <c r="M9">
        <f>VLOOKUP($B9,CLIENTES!$A$1:$H$300,6,0)</f>
        <v>638201737</v>
      </c>
      <c r="N9">
        <f>VLOOKUP($B9,CLIENTES!$A$1:$H$300,7,0)</f>
        <v>0</v>
      </c>
      <c r="O9">
        <f>VLOOKUP($B9,CLIENTES!$A$1:$H$300,8,0)</f>
        <v>0</v>
      </c>
      <c r="P9" t="str">
        <f t="shared" si="0"/>
        <v>ZORZA CON PATATAS; ARROZ EN BLANCO</v>
      </c>
    </row>
    <row r="10" spans="1:16" ht="15" customHeight="1" thickBot="1" x14ac:dyDescent="0.3">
      <c r="A10">
        <v>9</v>
      </c>
      <c r="B10" s="1" t="s">
        <v>175</v>
      </c>
      <c r="C10" s="1" t="s">
        <v>707</v>
      </c>
      <c r="D10" s="1" t="s">
        <v>712</v>
      </c>
      <c r="E10" s="1" t="s">
        <v>664</v>
      </c>
      <c r="F10" s="1" t="s">
        <v>708</v>
      </c>
      <c r="G10" s="1" t="s">
        <v>571</v>
      </c>
      <c r="H10" s="1"/>
      <c r="I10">
        <f>VLOOKUP($B10,CLIENTES!$A$1:$H$300,2,0)</f>
        <v>66</v>
      </c>
      <c r="J10" t="str">
        <f>VLOOKUP($B10,CLIENTES!$A$1:$H$300,3,0)</f>
        <v>Anxo</v>
      </c>
      <c r="K10" t="str">
        <f>VLOOKUP($B10,CLIENTES!$A$1:$H$300,4,0)</f>
        <v>Fernandez Iglesias</v>
      </c>
      <c r="L10" t="str">
        <f>VLOOKUP($B10,CLIENTES!$A$1:$H$300,5,0)</f>
        <v>comedor Rocha</v>
      </c>
      <c r="M10" t="str">
        <f>VLOOKUP($B10,CLIENTES!$A$1:$H$300,6,0)</f>
        <v>981 522 447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COCIDAS; TARTA DE CAFÉ</v>
      </c>
    </row>
    <row r="11" spans="1:16" s="28" customFormat="1" ht="15.75" thickBot="1" x14ac:dyDescent="0.3">
      <c r="A11" s="28">
        <v>10</v>
      </c>
      <c r="B11" s="1" t="s">
        <v>160</v>
      </c>
      <c r="C11" s="1" t="s">
        <v>702</v>
      </c>
      <c r="D11" s="1"/>
      <c r="E11" s="1"/>
      <c r="F11" s="1" t="s">
        <v>696</v>
      </c>
      <c r="G11" s="1" t="s">
        <v>571</v>
      </c>
      <c r="H11" s="1"/>
      <c r="I11" s="28">
        <f>VLOOKUP($B11,CLIENTES!$A$1:$H$300,2,0)</f>
        <v>60</v>
      </c>
      <c r="J11" s="28" t="str">
        <f>VLOOKUP($B11,CLIENTES!$A$1:$H$300,3,0)</f>
        <v>ANDREA</v>
      </c>
      <c r="K11" s="28" t="str">
        <f>VLOOKUP($B11,CLIENTES!$A$1:$H$300,4,0)</f>
        <v>MIGUENS CORDO</v>
      </c>
      <c r="L11" s="28" t="str">
        <f>VLOOKUP($B11,CLIENTES!$A$1:$H$300,5,0)</f>
        <v>comedor I+D+i</v>
      </c>
      <c r="M11" s="28">
        <f>VLOOKUP($B11,CLIENTES!$A$1:$H$300,6,0)</f>
        <v>0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; YOGURT</v>
      </c>
    </row>
    <row r="12" spans="1:16" ht="15.75" thickBot="1" x14ac:dyDescent="0.3">
      <c r="A12">
        <v>11</v>
      </c>
      <c r="B12" s="1" t="s">
        <v>296</v>
      </c>
      <c r="C12" s="1" t="s">
        <v>711</v>
      </c>
      <c r="D12" s="1" t="s">
        <v>713</v>
      </c>
      <c r="E12" s="1" t="s">
        <v>700</v>
      </c>
      <c r="F12" s="1" t="s">
        <v>708</v>
      </c>
      <c r="G12" s="1" t="s">
        <v>663</v>
      </c>
      <c r="H12" s="1" t="s">
        <v>715</v>
      </c>
      <c r="I12">
        <f>VLOOKUP($B12,CLIENTES!$A$1:$H$300,2,0)</f>
        <v>100</v>
      </c>
      <c r="J12" t="str">
        <f>VLOOKUP($B12,CLIENTES!$A$1:$H$300,3,0)</f>
        <v>Emmanuel</v>
      </c>
      <c r="K12" t="str">
        <f>VLOOKUP($B12,CLIENTES!$A$1:$H$300,4,0)</f>
        <v>Ponte Varela</v>
      </c>
      <c r="L12" t="str">
        <f>VLOOKUP($B12,CLIENTES!$A$1:$H$300,5,0)</f>
        <v>comedor I+D+i</v>
      </c>
      <c r="M12">
        <f>VLOOKUP($B12,CLIENTES!$A$1:$H$300,6,0)</f>
        <v>620469963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ZORZA CON PATATAS; PATATAS FRITAS</v>
      </c>
    </row>
    <row r="13" spans="1:16" ht="15.75" thickBot="1" x14ac:dyDescent="0.3">
      <c r="A13">
        <v>12</v>
      </c>
      <c r="B13" s="1" t="s">
        <v>414</v>
      </c>
      <c r="C13" s="1"/>
      <c r="D13" s="1" t="s">
        <v>705</v>
      </c>
      <c r="E13" s="1" t="s">
        <v>664</v>
      </c>
      <c r="F13" s="1" t="s">
        <v>254</v>
      </c>
      <c r="G13" s="1" t="s">
        <v>571</v>
      </c>
      <c r="H13" s="1"/>
      <c r="I13">
        <f>VLOOKUP($B13,CLIENTES!$A$1:$H$300,2,0)</f>
        <v>145</v>
      </c>
      <c r="J13" t="str">
        <f>VLOOKUP($B13,CLIENTES!$A$1:$H$300,3,0)</f>
        <v>Martín</v>
      </c>
      <c r="K13" t="str">
        <f>VLOOKUP($B13,CLIENTES!$A$1:$H$300,4,0)</f>
        <v>Esparís Figueira</v>
      </c>
      <c r="L13" t="str">
        <f>VLOOKUP($B13,CLIENTES!$A$1:$H$300,5,0)</f>
        <v>comedor I+D+i</v>
      </c>
      <c r="M13" t="str">
        <f>VLOOKUP($B13,CLIENTES!$A$1:$H$300,6,0)</f>
        <v>981522200-404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MERLUZA EN SALSA VERDE; PATATAS COCIDAS</v>
      </c>
    </row>
    <row r="14" spans="1:16" ht="15.75" thickBot="1" x14ac:dyDescent="0.3">
      <c r="A14">
        <v>13</v>
      </c>
      <c r="B14" s="1" t="s">
        <v>476</v>
      </c>
      <c r="C14" s="1" t="s">
        <v>707</v>
      </c>
      <c r="D14" s="1" t="s">
        <v>705</v>
      </c>
      <c r="E14" s="1" t="s">
        <v>664</v>
      </c>
      <c r="F14" s="1" t="s">
        <v>708</v>
      </c>
      <c r="G14" s="1" t="s">
        <v>663</v>
      </c>
      <c r="H14" s="6" t="s">
        <v>716</v>
      </c>
      <c r="I14">
        <f>VLOOKUP($B14,CLIENTES!$A$1:$H$300,2,0)</f>
        <v>174</v>
      </c>
      <c r="J14" t="str">
        <f>VLOOKUP($B14,CLIENTES!$A$1:$H$300,3,0)</f>
        <v>Lorena</v>
      </c>
      <c r="K14" t="str">
        <f>VLOOKUP($B14,CLIENTES!$A$1:$H$300,4,0)</f>
        <v>Domínguez Carrera</v>
      </c>
      <c r="L14" t="str">
        <f>VLOOKUP($B14,CLIENTES!$A$1:$H$300,5,0)</f>
        <v>comedor I+D+i</v>
      </c>
      <c r="M14">
        <f>VLOOKUP($B14,CLIENTES!$A$1:$H$300,6,0)</f>
        <v>635779020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MERLUZA EN SALSA VERDE; PATATAS COCIDAS</v>
      </c>
    </row>
    <row r="15" spans="1:16" s="28" customFormat="1" ht="17.25" customHeight="1" thickBot="1" x14ac:dyDescent="0.3">
      <c r="A15" s="28">
        <v>14</v>
      </c>
      <c r="B15" s="1" t="s">
        <v>422</v>
      </c>
      <c r="C15" s="1" t="s">
        <v>701</v>
      </c>
      <c r="D15" s="1" t="s">
        <v>703</v>
      </c>
      <c r="E15" s="1" t="s">
        <v>697</v>
      </c>
      <c r="F15" s="1" t="s">
        <v>254</v>
      </c>
      <c r="G15" s="1" t="s">
        <v>571</v>
      </c>
      <c r="H15" s="6" t="s">
        <v>718</v>
      </c>
      <c r="I15">
        <f>VLOOKUP($B15,CLIENTES!$A$1:$H$300,2,0)</f>
        <v>148</v>
      </c>
      <c r="J15" s="28" t="str">
        <f>VLOOKUP($B15,CLIENTES!$A$1:$H$300,3,0)</f>
        <v>Alberto</v>
      </c>
      <c r="K15" s="28" t="str">
        <f>VLOOKUP($B15,CLIENTES!$A$1:$H$300,4,0)</f>
        <v>Lopez Penide</v>
      </c>
      <c r="L15" s="28" t="str">
        <f>VLOOKUP($B15,CLIENTES!$A$1:$H$300,5,0)</f>
        <v>comedor Comercial</v>
      </c>
      <c r="M15" s="28">
        <f>VLOOKUP($B15,CLIENTES!$A$1:$H$300,6,0)</f>
        <v>618816403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MUSLO DE PAVO ESTOFADO; MENESTRA DE VERDURAS</v>
      </c>
    </row>
    <row r="16" spans="1:16" s="28" customFormat="1" ht="15.75" thickBot="1" x14ac:dyDescent="0.3">
      <c r="A16" s="28">
        <v>15</v>
      </c>
      <c r="B16" s="1" t="s">
        <v>369</v>
      </c>
      <c r="C16" s="1" t="s">
        <v>701</v>
      </c>
      <c r="D16" s="1" t="s">
        <v>703</v>
      </c>
      <c r="E16" s="6" t="s">
        <v>697</v>
      </c>
      <c r="F16" s="1"/>
      <c r="G16" s="1" t="s">
        <v>571</v>
      </c>
      <c r="H16" s="1"/>
      <c r="I16" s="28">
        <f>VLOOKUP($B16,CLIENTES!$A$1:$H$300,2,0)</f>
        <v>126</v>
      </c>
      <c r="J16" s="28" t="str">
        <f>VLOOKUP($B16,CLIENTES!$A$1:$H$300,3,0)</f>
        <v>Benjamín</v>
      </c>
      <c r="K16" s="28" t="str">
        <f>VLOOKUP($B16,CLIENTES!$A$1:$H$300,4,0)</f>
        <v>Mariño Añón</v>
      </c>
      <c r="L16" s="28" t="str">
        <f>VLOOKUP($B16,CLIENTES!$A$1:$H$300,5,0)</f>
        <v>comedor Comercial</v>
      </c>
      <c r="M16" s="28">
        <f>VLOOKUP($B16,CLIENTES!$A$1:$H$300,6,0)</f>
        <v>0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MUSLO DE PAVO ESTOFADO; MENESTRA DE VERDURAS</v>
      </c>
    </row>
    <row r="17" spans="1:16" ht="15.75" thickBot="1" x14ac:dyDescent="0.3">
      <c r="A17">
        <v>16</v>
      </c>
      <c r="B17" s="1" t="s">
        <v>640</v>
      </c>
      <c r="C17" s="1" t="s">
        <v>701</v>
      </c>
      <c r="D17" s="1" t="s">
        <v>703</v>
      </c>
      <c r="E17" s="1" t="s">
        <v>697</v>
      </c>
      <c r="F17" s="1" t="s">
        <v>254</v>
      </c>
      <c r="G17" s="1" t="s">
        <v>571</v>
      </c>
      <c r="H17" s="6" t="s">
        <v>719</v>
      </c>
      <c r="I17">
        <f>VLOOKUP($B17,CLIENTES!$A$1:$H$300,2,0)</f>
        <v>0</v>
      </c>
      <c r="J17" t="str">
        <f>VLOOKUP($B17,CLIENTES!$A$1:$H$300,3,0)</f>
        <v>Brais</v>
      </c>
      <c r="K17" t="str">
        <f>VLOOKUP($B17,CLIENTES!$A$1:$H$300,4,0)</f>
        <v>Chas Gestal</v>
      </c>
      <c r="L17" t="str">
        <f>VLOOKUP($B17,CLIENTES!$A$1:$H$300,5,0)</f>
        <v>comedor Comercial</v>
      </c>
      <c r="M17">
        <f>VLOOKUP($B17,CLIENTES!$A$1:$H$300,6,0)</f>
        <v>618292754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MUSLO DE PAVO ESTOFADO; MENESTRA DE VERDURAS</v>
      </c>
    </row>
    <row r="18" spans="1:16" ht="15.75" thickBot="1" x14ac:dyDescent="0.3">
      <c r="A18">
        <v>17</v>
      </c>
      <c r="B18" s="1" t="s">
        <v>315</v>
      </c>
      <c r="C18" s="1" t="s">
        <v>701</v>
      </c>
      <c r="D18" s="1" t="s">
        <v>703</v>
      </c>
      <c r="E18" s="1" t="s">
        <v>697</v>
      </c>
      <c r="F18" s="1" t="s">
        <v>696</v>
      </c>
      <c r="G18" s="1" t="s">
        <v>571</v>
      </c>
      <c r="H18" s="6" t="s">
        <v>720</v>
      </c>
      <c r="I18">
        <f>VLOOKUP($B18,CLIENTES!$A$1:$H$300,2,0)</f>
        <v>107</v>
      </c>
      <c r="J18" t="str">
        <f>VLOOKUP($B18,CLIENTES!$A$1:$H$300,3,0)</f>
        <v>Jose</v>
      </c>
      <c r="K18" t="str">
        <f>VLOOKUP($B18,CLIENTES!$A$1:$H$300,4,0)</f>
        <v>Penado Abilleira</v>
      </c>
      <c r="L18" t="str">
        <f>VLOOKUP($B18,CLIENTES!$A$1:$H$300,5,0)</f>
        <v>comedor Comercial</v>
      </c>
      <c r="M18">
        <f>VLOOKUP($B18,CLIENTES!$A$1:$H$300,6,0)</f>
        <v>639555974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MUSLO DE PAVO ESTOFADO; MENESTRA DE VERDURAS</v>
      </c>
    </row>
    <row r="19" spans="1:16" ht="15.75" thickBot="1" x14ac:dyDescent="0.3">
      <c r="A19">
        <v>18</v>
      </c>
      <c r="B19" s="1" t="s">
        <v>318</v>
      </c>
      <c r="C19" s="1" t="s">
        <v>701</v>
      </c>
      <c r="D19" s="1" t="s">
        <v>704</v>
      </c>
      <c r="E19" s="1" t="s">
        <v>664</v>
      </c>
      <c r="F19" s="1" t="s">
        <v>254</v>
      </c>
      <c r="G19" s="1" t="s">
        <v>571</v>
      </c>
      <c r="H19" s="1"/>
      <c r="I19">
        <f>VLOOKUP($B19,CLIENTES!$A$1:$H$300,2,0)</f>
        <v>108</v>
      </c>
      <c r="J19" t="str">
        <f>VLOOKUP($B19,CLIENTES!$A$1:$H$300,3,0)</f>
        <v>Francisco Javier</v>
      </c>
      <c r="K19" t="str">
        <f>VLOOKUP($B19,CLIENTES!$A$1:$H$300,4,0)</f>
        <v>Martínez Alonso</v>
      </c>
      <c r="L19" t="str">
        <f>VLOOKUP($B19,CLIENTES!$A$1:$H$300,5,0)</f>
        <v>comedor Rocha</v>
      </c>
      <c r="M19">
        <f>VLOOKUP($B19,CLIENTES!$A$1:$H$300,6,0)</f>
        <v>665070054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CALLOS; PATATAS COCIDAS</v>
      </c>
    </row>
    <row r="20" spans="1:16" ht="15.75" thickBot="1" x14ac:dyDescent="0.3">
      <c r="A20">
        <v>19</v>
      </c>
      <c r="B20" s="1" t="s">
        <v>400</v>
      </c>
      <c r="C20" s="1" t="s">
        <v>701</v>
      </c>
      <c r="D20" s="1" t="s">
        <v>703</v>
      </c>
      <c r="E20" s="1" t="s">
        <v>697</v>
      </c>
      <c r="F20" s="1" t="s">
        <v>696</v>
      </c>
      <c r="G20" s="1" t="s">
        <v>571</v>
      </c>
      <c r="H20" s="1"/>
      <c r="I20">
        <f>VLOOKUP($B20,CLIENTES!$A$1:$H$300,2,0)</f>
        <v>138</v>
      </c>
      <c r="J20" t="str">
        <f>VLOOKUP($B20,CLIENTES!$A$1:$H$300,3,0)</f>
        <v>Carlos</v>
      </c>
      <c r="K20" t="str">
        <f>VLOOKUP($B20,CLIENTES!$A$1:$H$300,4,0)</f>
        <v>Cardama Calvo</v>
      </c>
      <c r="L20" t="str">
        <f>VLOOKUP($B20,CLIENTES!$A$1:$H$300,5,0)</f>
        <v>comedor I+D+i</v>
      </c>
      <c r="M20">
        <f>VLOOKUP($B20,CLIENTES!$A$1:$H$300,6,0)</f>
        <v>653904661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MUSLO DE PAVO ESTOFADO; MENESTRA DE VERDURAS</v>
      </c>
    </row>
    <row r="21" spans="1:16" ht="15.75" thickBot="1" x14ac:dyDescent="0.3">
      <c r="A21">
        <v>20</v>
      </c>
      <c r="B21" s="1" t="s">
        <v>383</v>
      </c>
      <c r="C21" s="1" t="s">
        <v>701</v>
      </c>
      <c r="D21" s="1" t="s">
        <v>703</v>
      </c>
      <c r="E21" s="1" t="s">
        <v>695</v>
      </c>
      <c r="F21" s="1" t="s">
        <v>254</v>
      </c>
      <c r="G21" s="1" t="s">
        <v>571</v>
      </c>
      <c r="H21" s="1"/>
      <c r="I21">
        <f>VLOOKUP($B21,CLIENTES!$A$1:$H$300,2,0)</f>
        <v>131</v>
      </c>
      <c r="J21" t="str">
        <f>VLOOKUP($B21,CLIENTES!$A$1:$H$300,3,0)</f>
        <v>David</v>
      </c>
      <c r="K21" t="str">
        <f>VLOOKUP($B21,CLIENTES!$A$1:$H$300,4,0)</f>
        <v>Gonzalez Casete</v>
      </c>
      <c r="L21" t="str">
        <f>VLOOKUP($B21,CLIENTES!$A$1:$H$300,5,0)</f>
        <v>comedor Rocha</v>
      </c>
      <c r="M21">
        <f>VLOOKUP($B21,CLIENTES!$A$1:$H$300,6,0)</f>
        <v>609058780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MUSLO DE PAVO ESTOFADO; ARROZ EN BLANCO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6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1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6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35"/>
      <c r="C27" s="1"/>
      <c r="D27" s="35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6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 x14ac:dyDescent="0.25">
      <c r="A2" s="17">
        <f>'15-12-20'!A2</f>
        <v>1</v>
      </c>
      <c r="B2" s="18" t="str">
        <f>CONCATENATE('15-12-20'!J2," ",'15-12-20'!K2)</f>
        <v>Manuel Regueiro Seoane</v>
      </c>
      <c r="C2" s="17">
        <f>'15-12-20'!O2</f>
        <v>0</v>
      </c>
      <c r="D2" s="17">
        <f>'15-12-20'!C2</f>
        <v>0</v>
      </c>
      <c r="E2" s="17" t="str">
        <f>'15-12-20'!D2</f>
        <v>FILETE DE TERNERA</v>
      </c>
      <c r="F2" s="17" t="str">
        <f>'15-12-20'!E2</f>
        <v>PATATAS COCIDAS</v>
      </c>
      <c r="G2" s="17" t="str">
        <f>'15-12-20'!G2</f>
        <v>AGUA</v>
      </c>
      <c r="H2" s="17" t="str">
        <f>'15-12-20'!F2</f>
        <v>YOGURT</v>
      </c>
      <c r="I2" s="46">
        <f>'15-12-20'!H2</f>
        <v>0</v>
      </c>
      <c r="J2" s="17"/>
    </row>
    <row r="3" spans="1:10" ht="53.25" customHeight="1" x14ac:dyDescent="0.25">
      <c r="A3" s="17">
        <f>'15-12-20'!A3</f>
        <v>2</v>
      </c>
      <c r="B3" s="18" t="str">
        <f>CONCATENATE('15-12-20'!J3," ",'15-12-20'!K3)</f>
        <v>Pablo Arufe Lires</v>
      </c>
      <c r="C3" s="17">
        <f>'15-12-20'!O3</f>
        <v>0</v>
      </c>
      <c r="D3" s="17">
        <f>'15-12-20'!C3</f>
        <v>0</v>
      </c>
      <c r="E3" s="17" t="str">
        <f>'15-12-20'!D3</f>
        <v>MERLUZA EN SALSA VERDE</v>
      </c>
      <c r="F3" s="17" t="str">
        <f>'15-12-20'!E3</f>
        <v>PATATAS COCIDAS</v>
      </c>
      <c r="G3" s="17" t="str">
        <f>'15-12-20'!G3</f>
        <v>COCA-COLA</v>
      </c>
      <c r="H3" s="17" t="str">
        <f>'15-12-20'!F3</f>
        <v>YOGURT</v>
      </c>
      <c r="I3" s="46" t="str">
        <f>'15-12-20'!H3</f>
        <v>Cola light por favor.</v>
      </c>
      <c r="J3" s="17"/>
    </row>
    <row r="4" spans="1:10" ht="54.75" customHeight="1" x14ac:dyDescent="0.25">
      <c r="A4" s="17">
        <f>'15-12-20'!A4</f>
        <v>3</v>
      </c>
      <c r="B4" s="18" t="str">
        <f>CONCATENATE('15-12-20'!J4," ",'15-12-20'!K4)</f>
        <v>DARÍO XOÁN PÉREZ CUENCA</v>
      </c>
      <c r="C4" s="17">
        <f>'15-12-20'!O4</f>
        <v>0</v>
      </c>
      <c r="D4" s="17" t="str">
        <f>'15-12-20'!C4</f>
        <v>HUEVOS ROTOS CON JAMÓN</v>
      </c>
      <c r="E4" s="17" t="str">
        <f>'15-12-20'!D4</f>
        <v>MERLUZA EN SALSA VERDE</v>
      </c>
      <c r="F4" s="17" t="str">
        <f>'15-12-20'!E4</f>
        <v>PATATAS COCIDAS</v>
      </c>
      <c r="G4" s="17" t="str">
        <f>'15-12-20'!G4</f>
        <v>AGUA</v>
      </c>
      <c r="H4" s="17" t="str">
        <f>'15-12-20'!F4</f>
        <v>TARTA DE CAFÉ</v>
      </c>
      <c r="I4" s="46">
        <f>'15-12-20'!H4</f>
        <v>0</v>
      </c>
      <c r="J4" s="17"/>
    </row>
    <row r="5" spans="1:10" ht="55.5" customHeight="1" x14ac:dyDescent="0.25">
      <c r="A5" s="17">
        <f>'15-12-20'!A5</f>
        <v>4</v>
      </c>
      <c r="B5" s="18" t="str">
        <f>CONCATENATE('15-12-20'!J5," ",'15-12-20'!K5)</f>
        <v>IVAN BOTANA GARCIA</v>
      </c>
      <c r="C5" s="17">
        <f>'15-12-20'!O5</f>
        <v>0</v>
      </c>
      <c r="D5" s="17" t="str">
        <f>'15-12-20'!C5</f>
        <v>CALDO GALLEGO</v>
      </c>
      <c r="E5" s="17" t="str">
        <f>'15-12-20'!D5</f>
        <v>PIMIENTOS RELLENOS</v>
      </c>
      <c r="F5" s="17">
        <f>'15-12-20'!E5</f>
        <v>0</v>
      </c>
      <c r="G5" s="17" t="str">
        <f>'15-12-20'!G5</f>
        <v>AGUA</v>
      </c>
      <c r="H5" s="17" t="str">
        <f>'15-12-20'!F5</f>
        <v>FRUTA</v>
      </c>
      <c r="I5" s="46" t="str">
        <f>'15-12-20'!H5</f>
        <v>SEGUNDO PLATO: PIMIENTOS RELLENOS BACALAO</v>
      </c>
      <c r="J5" s="17"/>
    </row>
    <row r="6" spans="1:10" ht="52.5" customHeight="1" x14ac:dyDescent="0.25">
      <c r="A6" s="17">
        <f>'15-12-20'!A6</f>
        <v>5</v>
      </c>
      <c r="B6" s="18" t="str">
        <f>CONCATENATE('15-12-20'!J6," ",'15-12-20'!K6)</f>
        <v>Luis Carlos Argudín Diéguez</v>
      </c>
      <c r="C6" s="17">
        <f>'15-12-20'!O6</f>
        <v>0</v>
      </c>
      <c r="D6" s="17" t="str">
        <f>'15-12-20'!C6</f>
        <v>PIMIENTOS RELLENOS DE BACALAO</v>
      </c>
      <c r="E6" s="17" t="str">
        <f>'15-12-20'!D6</f>
        <v>CARNE O CALDEIRO</v>
      </c>
      <c r="F6" s="17" t="str">
        <f>'15-12-20'!E6</f>
        <v>PATATAS COCIDAS</v>
      </c>
      <c r="G6" s="17" t="str">
        <f>'15-12-20'!G6</f>
        <v>AQUARIUS</v>
      </c>
      <c r="H6" s="17" t="str">
        <f>'15-12-20'!F6</f>
        <v>TARTA DE CAFÉ</v>
      </c>
      <c r="I6" s="46">
        <f>'15-12-20'!H6</f>
        <v>0</v>
      </c>
      <c r="J6" s="17"/>
    </row>
    <row r="7" spans="1:10" ht="46.5" customHeight="1" x14ac:dyDescent="0.25">
      <c r="A7" s="17">
        <f>'15-12-20'!A7</f>
        <v>6</v>
      </c>
      <c r="B7" s="18" t="str">
        <f>CONCATENATE('15-12-20'!J7," ",'15-12-20'!K7)</f>
        <v>Jorge Montero Gabarro</v>
      </c>
      <c r="C7" s="17">
        <f>'15-12-20'!O7</f>
        <v>0</v>
      </c>
      <c r="D7" s="17" t="str">
        <f>'15-12-20'!C7</f>
        <v>PIMIENTOS RELLENOS DE BACALAO</v>
      </c>
      <c r="E7" s="17" t="str">
        <f>'15-12-20'!D7</f>
        <v>CARNE O CALDEIRO</v>
      </c>
      <c r="F7" s="17" t="str">
        <f>'15-12-20'!E7</f>
        <v>MENESTRA DE VERDURAS</v>
      </c>
      <c r="G7" s="17" t="str">
        <f>'15-12-20'!G7</f>
        <v>AQUARIUS</v>
      </c>
      <c r="H7" s="17" t="str">
        <f>'15-12-20'!F7</f>
        <v>TARTA DE CAFÉ</v>
      </c>
      <c r="I7" s="46">
        <f>'15-12-20'!H7</f>
        <v>0</v>
      </c>
      <c r="J7" s="17"/>
    </row>
    <row r="8" spans="1:10" ht="45.75" customHeight="1" x14ac:dyDescent="0.25">
      <c r="A8" s="17">
        <f>'15-12-20'!A8</f>
        <v>7</v>
      </c>
      <c r="B8" s="18" t="str">
        <f>CONCATENATE('15-12-20'!J8," ",'15-12-20'!K8)</f>
        <v>Olalla Galiñanes Feijoo</v>
      </c>
      <c r="C8" s="17">
        <f>'15-12-20'!O8</f>
        <v>0</v>
      </c>
      <c r="D8" s="17">
        <f>'15-12-20'!C8</f>
        <v>0</v>
      </c>
      <c r="E8" s="17" t="str">
        <f>'15-12-20'!D8</f>
        <v>MERLUZA EN SALSA VERDE</v>
      </c>
      <c r="F8" s="17" t="str">
        <f>'15-12-20'!E8</f>
        <v>MENESTRA DE VERDURAS</v>
      </c>
      <c r="G8" s="17" t="str">
        <f>'15-12-20'!G8</f>
        <v>AGUA</v>
      </c>
      <c r="H8" s="17" t="str">
        <f>'15-12-20'!F8</f>
        <v>FRUTA</v>
      </c>
      <c r="I8" s="46">
        <f>'15-12-20'!H8</f>
        <v>0</v>
      </c>
      <c r="J8" s="17"/>
    </row>
    <row r="9" spans="1:10" ht="40.5" customHeight="1" x14ac:dyDescent="0.25">
      <c r="A9" s="17">
        <f>'15-12-20'!A9</f>
        <v>8</v>
      </c>
      <c r="B9" s="18" t="str">
        <f>CONCATENATE('15-12-20'!J9," ",'15-12-20'!K9)</f>
        <v>Alfonso Ibáñez Outeiro</v>
      </c>
      <c r="C9" s="17">
        <f>'15-12-20'!O9</f>
        <v>0</v>
      </c>
      <c r="D9" s="17" t="str">
        <f>'15-12-20'!C9</f>
        <v>HUEVOS ROTOS CON JAMÓN</v>
      </c>
      <c r="E9" s="17" t="str">
        <f>'15-12-20'!D9</f>
        <v>ZORZA CON PATATAS</v>
      </c>
      <c r="F9" s="17" t="str">
        <f>'15-12-20'!E9</f>
        <v>ARROZ EN BLANCO</v>
      </c>
      <c r="G9" s="17" t="str">
        <f>'15-12-20'!G9</f>
        <v>COCA-COLA</v>
      </c>
      <c r="H9" s="17" t="str">
        <f>'15-12-20'!F9</f>
        <v>YOGURT</v>
      </c>
      <c r="I9" s="46" t="str">
        <f>'15-12-20'!H9</f>
        <v>Zero por favor</v>
      </c>
      <c r="J9" s="17"/>
    </row>
    <row r="10" spans="1:10" ht="40.5" customHeight="1" x14ac:dyDescent="0.25">
      <c r="A10" s="17">
        <f>'15-12-20'!A10</f>
        <v>9</v>
      </c>
      <c r="B10" s="18" t="str">
        <f>CONCATENATE('15-12-20'!J10," ",'15-12-20'!K10)</f>
        <v>Anxo Fernandez Iglesias</v>
      </c>
      <c r="C10" s="17">
        <f>'15-12-20'!O10</f>
        <v>0</v>
      </c>
      <c r="D10" s="17" t="str">
        <f>'15-12-20'!C10</f>
        <v>HUEVOS ROTOS CON JAMÓN</v>
      </c>
      <c r="E10" s="17" t="str">
        <f>'15-12-20'!D10</f>
        <v>CARNE O CALDEIRO</v>
      </c>
      <c r="F10" s="17" t="str">
        <f>'15-12-20'!E10</f>
        <v>PATATAS COCIDAS</v>
      </c>
      <c r="G10" s="17" t="str">
        <f>'15-12-20'!G10</f>
        <v>AGUA</v>
      </c>
      <c r="H10" s="17" t="str">
        <f>'15-12-20'!F10</f>
        <v>TARTA DE CAFÉ</v>
      </c>
      <c r="I10" s="46">
        <f>'15-12-20'!H10</f>
        <v>0</v>
      </c>
      <c r="J10" s="17"/>
    </row>
    <row r="11" spans="1:10" ht="40.5" customHeight="1" x14ac:dyDescent="0.25">
      <c r="A11" s="17">
        <f>'15-12-20'!A11</f>
        <v>10</v>
      </c>
      <c r="B11" s="18" t="str">
        <f>CONCATENATE('15-12-20'!J11," ",'15-12-20'!K11)</f>
        <v>ANDREA MIGUENS CORDO</v>
      </c>
      <c r="C11" s="17">
        <f>'15-12-20'!O11</f>
        <v>0</v>
      </c>
      <c r="D11" s="17" t="str">
        <f>'15-12-20'!C11</f>
        <v>ENSALADA MIXTA</v>
      </c>
      <c r="E11" s="17">
        <f>'15-12-20'!D11</f>
        <v>0</v>
      </c>
      <c r="F11" s="17">
        <f>'15-12-20'!E11</f>
        <v>0</v>
      </c>
      <c r="G11" s="17" t="str">
        <f>'15-12-20'!G11</f>
        <v>AGUA</v>
      </c>
      <c r="H11" s="17" t="str">
        <f>'15-12-20'!F11</f>
        <v>YOGURT</v>
      </c>
      <c r="I11" s="46">
        <f>'15-12-20'!H11</f>
        <v>0</v>
      </c>
      <c r="J11" s="17"/>
    </row>
    <row r="12" spans="1:10" ht="54" customHeight="1" x14ac:dyDescent="0.25">
      <c r="A12" s="17">
        <f>'15-12-20'!A12</f>
        <v>11</v>
      </c>
      <c r="B12" s="18" t="str">
        <f>CONCATENATE('15-12-20'!J12," ",'15-12-20'!K12)</f>
        <v>Emmanuel Ponte Varela</v>
      </c>
      <c r="C12" s="17">
        <f>'15-12-20'!O12</f>
        <v>0</v>
      </c>
      <c r="D12" s="17" t="str">
        <f>'15-12-20'!C12</f>
        <v>PIMIENTOS RELLENOS DE BACALAO</v>
      </c>
      <c r="E12" s="17" t="str">
        <f>'15-12-20'!D12</f>
        <v>ZORZA CON PATATAS</v>
      </c>
      <c r="F12" s="17" t="str">
        <f>'15-12-20'!E12</f>
        <v>PATATAS FRITAS</v>
      </c>
      <c r="G12" s="17" t="str">
        <f>'15-12-20'!G12</f>
        <v>COCA-COLA</v>
      </c>
      <c r="H12" s="17" t="str">
        <f>'15-12-20'!F12</f>
        <v>TARTA DE CAFÉ</v>
      </c>
      <c r="I12" s="46" t="str">
        <f>'15-12-20'!H12</f>
        <v>Coca cola Zero</v>
      </c>
      <c r="J12" s="17"/>
    </row>
    <row r="13" spans="1:10" ht="40.5" customHeight="1" x14ac:dyDescent="0.25">
      <c r="A13" s="17">
        <f>'15-12-20'!A13</f>
        <v>12</v>
      </c>
      <c r="B13" s="18" t="str">
        <f>CONCATENATE('15-12-20'!J13," ",'15-12-20'!K13)</f>
        <v>Martín Esparís Figueira</v>
      </c>
      <c r="C13" s="17">
        <f>'15-12-20'!O13</f>
        <v>0</v>
      </c>
      <c r="D13" s="17">
        <f>'15-12-20'!C13</f>
        <v>0</v>
      </c>
      <c r="E13" s="17" t="str">
        <f>'15-12-20'!D13</f>
        <v>MERLUZA EN SALSA VERDE</v>
      </c>
      <c r="F13" s="17" t="str">
        <f>'15-12-20'!E13</f>
        <v>PATATAS COCIDAS</v>
      </c>
      <c r="G13" s="17" t="str">
        <f>'15-12-20'!G13</f>
        <v>AGUA</v>
      </c>
      <c r="H13" s="17" t="str">
        <f>'15-12-20'!F13</f>
        <v>FRUTA</v>
      </c>
      <c r="I13" s="46">
        <f>'15-12-20'!H13</f>
        <v>0</v>
      </c>
      <c r="J13" s="17"/>
    </row>
    <row r="14" spans="1:10" ht="49.5" customHeight="1" x14ac:dyDescent="0.25">
      <c r="A14" s="17">
        <f>'15-12-20'!A14</f>
        <v>13</v>
      </c>
      <c r="B14" s="18" t="str">
        <f>CONCATENATE('15-12-20'!J14," ",'15-12-20'!K14)</f>
        <v>Lorena Domínguez Carrera</v>
      </c>
      <c r="C14" s="17">
        <f>'15-12-20'!O14</f>
        <v>0</v>
      </c>
      <c r="D14" s="17" t="str">
        <f>'15-12-20'!C14</f>
        <v>HUEVOS ROTOS CON JAMÓN</v>
      </c>
      <c r="E14" s="17" t="str">
        <f>'15-12-20'!D14</f>
        <v>MERLUZA EN SALSA VERDE</v>
      </c>
      <c r="F14" s="17" t="str">
        <f>'15-12-20'!E14</f>
        <v>PATATAS COCIDAS</v>
      </c>
      <c r="G14" s="17" t="str">
        <f>'15-12-20'!G14</f>
        <v>COCA-COLA</v>
      </c>
      <c r="H14" s="17" t="str">
        <f>'15-12-20'!F14</f>
        <v>TARTA DE CAFÉ</v>
      </c>
      <c r="I14" s="46" t="str">
        <f>'15-12-20'!H14</f>
        <v>Coca cola zero, por favor</v>
      </c>
      <c r="J14" s="17"/>
    </row>
    <row r="15" spans="1:10" ht="51" customHeight="1" x14ac:dyDescent="0.25">
      <c r="A15" s="17">
        <f>'15-12-20'!A15</f>
        <v>14</v>
      </c>
      <c r="B15" s="18" t="str">
        <f>CONCATENATE('15-12-20'!J15," ",'15-12-20'!K15)</f>
        <v>Alberto Lopez Penide</v>
      </c>
      <c r="C15" s="17">
        <f>'15-12-20'!O15</f>
        <v>0</v>
      </c>
      <c r="D15" s="17" t="str">
        <f>'15-12-20'!C15</f>
        <v>EXPRESS</v>
      </c>
      <c r="E15" s="17" t="str">
        <f>'15-12-20'!D15</f>
        <v>MUSLO DE PAVO ESTOFADO</v>
      </c>
      <c r="F15" s="17" t="str">
        <f>'15-12-20'!E15</f>
        <v>MENESTRA DE VERDURAS</v>
      </c>
      <c r="G15" s="17" t="str">
        <f>'15-12-20'!G15</f>
        <v>AGUA</v>
      </c>
      <c r="H15" s="17" t="str">
        <f>'15-12-20'!F15</f>
        <v>FRUTA</v>
      </c>
      <c r="I15" s="46" t="str">
        <f>'15-12-20'!H15</f>
        <v>plátano y pera si es posible.</v>
      </c>
      <c r="J15" s="17"/>
    </row>
    <row r="16" spans="1:10" ht="40.5" customHeight="1" x14ac:dyDescent="0.25">
      <c r="A16" s="17">
        <f>'15-12-20'!A16</f>
        <v>15</v>
      </c>
      <c r="B16" s="18" t="str">
        <f>CONCATENATE('15-12-20'!J16," ",'15-12-20'!K16)</f>
        <v>Benjamín Mariño Añón</v>
      </c>
      <c r="C16" s="17">
        <f>'15-12-20'!O16</f>
        <v>0</v>
      </c>
      <c r="D16" s="17" t="str">
        <f>'15-12-20'!C16</f>
        <v>EXPRESS</v>
      </c>
      <c r="E16" s="17" t="str">
        <f>'15-12-20'!D16</f>
        <v>MUSLO DE PAVO ESTOFADO</v>
      </c>
      <c r="F16" s="17" t="str">
        <f>'15-12-20'!E16</f>
        <v>MENESTRA DE VERDURAS</v>
      </c>
      <c r="G16" s="17" t="str">
        <f>'15-12-20'!G16</f>
        <v>AGUA</v>
      </c>
      <c r="H16" s="17">
        <f>'15-12-20'!F16</f>
        <v>0</v>
      </c>
      <c r="I16" s="46">
        <f>'15-12-20'!H16</f>
        <v>0</v>
      </c>
      <c r="J16" s="17"/>
    </row>
    <row r="17" spans="1:10" ht="72" customHeight="1" x14ac:dyDescent="0.25">
      <c r="A17" s="17">
        <f>'15-12-20'!A17</f>
        <v>16</v>
      </c>
      <c r="B17" s="18" t="str">
        <f>CONCATENATE('15-12-20'!J17," ",'15-12-20'!K17)</f>
        <v>Brais Chas Gestal</v>
      </c>
      <c r="C17" s="17">
        <f>'15-12-20'!O17</f>
        <v>0</v>
      </c>
      <c r="D17" s="17" t="str">
        <f>'15-12-20'!C17</f>
        <v>EXPRESS</v>
      </c>
      <c r="E17" s="17" t="str">
        <f>'15-12-20'!D17</f>
        <v>MUSLO DE PAVO ESTOFADO</v>
      </c>
      <c r="F17" s="17" t="str">
        <f>'15-12-20'!E17</f>
        <v>MENESTRA DE VERDURAS</v>
      </c>
      <c r="G17" s="17" t="str">
        <f>'15-12-20'!G17</f>
        <v>AGUA</v>
      </c>
      <c r="H17" s="17" t="str">
        <f>'15-12-20'!F17</f>
        <v>FRUTA</v>
      </c>
      <c r="I17" s="46" t="str">
        <f>'15-12-20'!H17</f>
        <v>Hoy no nos ha llegado el correo para pedir el menú normal. De postre, si puede ser, mandarinas. Muchas gracias.</v>
      </c>
      <c r="J17" s="17"/>
    </row>
    <row r="18" spans="1:10" ht="52.5" customHeight="1" x14ac:dyDescent="0.25">
      <c r="A18" s="17">
        <f>'15-12-20'!A18</f>
        <v>17</v>
      </c>
      <c r="B18" s="18" t="str">
        <f>CONCATENATE('15-12-20'!J18," ",'15-12-20'!K18)</f>
        <v>Jose Penado Abilleira</v>
      </c>
      <c r="C18" s="17">
        <f>'15-12-20'!O18</f>
        <v>0</v>
      </c>
      <c r="D18" s="17" t="str">
        <f>'15-12-20'!C18</f>
        <v>EXPRESS</v>
      </c>
      <c r="E18" s="17" t="str">
        <f>'15-12-20'!D18</f>
        <v>MUSLO DE PAVO ESTOFADO</v>
      </c>
      <c r="F18" s="17" t="str">
        <f>'15-12-20'!E18</f>
        <v>MENESTRA DE VERDURAS</v>
      </c>
      <c r="G18" s="17" t="str">
        <f>'15-12-20'!G18</f>
        <v>AGUA</v>
      </c>
      <c r="H18" s="17" t="str">
        <f>'15-12-20'!F18</f>
        <v>YOGURT</v>
      </c>
      <c r="I18" s="46" t="str">
        <f>'15-12-20'!H18</f>
        <v>No nos llegó el enlace para el menú normal ayer.</v>
      </c>
      <c r="J18" s="17"/>
    </row>
    <row r="19" spans="1:10" ht="45.75" customHeight="1" x14ac:dyDescent="0.25">
      <c r="A19" s="17">
        <f>'15-12-20'!A19</f>
        <v>18</v>
      </c>
      <c r="B19" s="18" t="str">
        <f>CONCATENATE('15-12-20'!J19," ",'15-12-20'!K19)</f>
        <v>Francisco Javier Martínez Alonso</v>
      </c>
      <c r="C19" s="17">
        <f>'15-12-20'!O19</f>
        <v>0</v>
      </c>
      <c r="D19" s="17" t="str">
        <f>'15-12-20'!C19</f>
        <v>EXPRESS</v>
      </c>
      <c r="E19" s="17" t="str">
        <f>'15-12-20'!D19</f>
        <v>CALLOS</v>
      </c>
      <c r="F19" s="17" t="str">
        <f>'15-12-20'!E19</f>
        <v>PATATAS COCIDAS</v>
      </c>
      <c r="G19" s="17" t="str">
        <f>'15-12-20'!G19</f>
        <v>AGUA</v>
      </c>
      <c r="H19" s="17" t="str">
        <f>'15-12-20'!F19</f>
        <v>FRUTA</v>
      </c>
      <c r="I19" s="46">
        <f>'15-12-20'!H19</f>
        <v>0</v>
      </c>
      <c r="J19" s="17"/>
    </row>
    <row r="20" spans="1:10" ht="47.25" customHeight="1" x14ac:dyDescent="0.25">
      <c r="A20" s="17">
        <f>'15-12-20'!A20</f>
        <v>19</v>
      </c>
      <c r="B20" s="18" t="str">
        <f>CONCATENATE('15-12-20'!J20," ",'15-12-20'!K20)</f>
        <v>Carlos Cardama Calvo</v>
      </c>
      <c r="C20" s="17">
        <f>'15-12-20'!O20</f>
        <v>0</v>
      </c>
      <c r="D20" s="17" t="str">
        <f>'15-12-20'!C20</f>
        <v>EXPRESS</v>
      </c>
      <c r="E20" s="17" t="str">
        <f>'15-12-20'!D20</f>
        <v>MUSLO DE PAVO ESTOFADO</v>
      </c>
      <c r="F20" s="17" t="str">
        <f>'15-12-20'!E20</f>
        <v>MENESTRA DE VERDURAS</v>
      </c>
      <c r="G20" s="17" t="str">
        <f>'15-12-20'!G20</f>
        <v>AGUA</v>
      </c>
      <c r="H20" s="17" t="str">
        <f>'15-12-20'!F20</f>
        <v>YOGURT</v>
      </c>
      <c r="I20" s="46">
        <f>'15-12-20'!H20</f>
        <v>0</v>
      </c>
      <c r="J20" s="17"/>
    </row>
    <row r="21" spans="1:10" ht="40.5" customHeight="1" x14ac:dyDescent="0.25">
      <c r="A21" s="17">
        <f>'15-12-20'!A21</f>
        <v>20</v>
      </c>
      <c r="B21" s="18" t="str">
        <f>CONCATENATE('15-12-20'!J21," ",'15-12-20'!K21)</f>
        <v>David Gonzalez Casete</v>
      </c>
      <c r="C21" s="17">
        <f>'15-12-20'!O21</f>
        <v>0</v>
      </c>
      <c r="D21" s="17" t="str">
        <f>'15-12-20'!C21</f>
        <v>EXPRESS</v>
      </c>
      <c r="E21" s="17" t="str">
        <f>'15-12-20'!D21</f>
        <v>MUSLO DE PAVO ESTOFADO</v>
      </c>
      <c r="F21" s="17" t="str">
        <f>'15-12-20'!E21</f>
        <v>ARROZ EN BLANCO</v>
      </c>
      <c r="G21" s="17" t="str">
        <f>'15-12-20'!G21</f>
        <v>AGUA</v>
      </c>
      <c r="H21" s="17" t="str">
        <f>'15-12-20'!F21</f>
        <v>FRUTA</v>
      </c>
      <c r="I21" s="46">
        <f>'15-12-20'!H21</f>
        <v>0</v>
      </c>
      <c r="J21" s="17"/>
    </row>
    <row r="22" spans="1:10" ht="40.5" customHeight="1" x14ac:dyDescent="0.25">
      <c r="A22" s="17">
        <f>'15-12-20'!A22</f>
        <v>21</v>
      </c>
      <c r="B22" s="18" t="e">
        <f>CONCATENATE('15-12-20'!J22," ",'15-12-20'!K22)</f>
        <v>#N/A</v>
      </c>
      <c r="C22" s="17" t="e">
        <f>'15-12-20'!O22</f>
        <v>#N/A</v>
      </c>
      <c r="D22" s="17">
        <f>'15-12-20'!C22</f>
        <v>0</v>
      </c>
      <c r="E22" s="17">
        <f>'15-12-20'!D22</f>
        <v>0</v>
      </c>
      <c r="F22" s="17">
        <f>'15-12-20'!E22</f>
        <v>0</v>
      </c>
      <c r="G22" s="17">
        <f>'15-12-20'!G22</f>
        <v>0</v>
      </c>
      <c r="H22" s="17">
        <f>'15-12-20'!F22</f>
        <v>0</v>
      </c>
      <c r="I22" s="46">
        <f>'15-12-20'!H22</f>
        <v>0</v>
      </c>
      <c r="J22" s="17"/>
    </row>
    <row r="23" spans="1:10" ht="40.5" customHeight="1" x14ac:dyDescent="0.25">
      <c r="A23" s="17">
        <f>'15-12-20'!A23</f>
        <v>22</v>
      </c>
      <c r="B23" s="18" t="e">
        <f>CONCATENATE('15-12-20'!J23," ",'15-12-20'!K23)</f>
        <v>#N/A</v>
      </c>
      <c r="C23" s="17" t="e">
        <f>'15-12-20'!O23</f>
        <v>#N/A</v>
      </c>
      <c r="D23" s="17">
        <f>'15-12-20'!C23</f>
        <v>0</v>
      </c>
      <c r="E23" s="17">
        <f>'15-12-20'!D23</f>
        <v>0</v>
      </c>
      <c r="F23" s="17">
        <f>'15-12-20'!E23</f>
        <v>0</v>
      </c>
      <c r="G23" s="17">
        <f>'15-12-20'!G23</f>
        <v>0</v>
      </c>
      <c r="H23" s="17">
        <f>'15-12-20'!F23</f>
        <v>0</v>
      </c>
      <c r="I23" s="46">
        <f>'15-12-20'!H23</f>
        <v>0</v>
      </c>
      <c r="J23" s="17"/>
    </row>
    <row r="24" spans="1:10" ht="40.5" customHeight="1" x14ac:dyDescent="0.25">
      <c r="A24" s="17">
        <f>'15-12-20'!A24</f>
        <v>23</v>
      </c>
      <c r="B24" s="18" t="e">
        <f>CONCATENATE('15-12-20'!J24," ",'15-12-20'!K24)</f>
        <v>#N/A</v>
      </c>
      <c r="C24" s="17" t="e">
        <f>'15-12-20'!O24</f>
        <v>#N/A</v>
      </c>
      <c r="D24" s="17">
        <f>'15-12-20'!C24</f>
        <v>0</v>
      </c>
      <c r="E24" s="17">
        <f>'15-12-20'!D24</f>
        <v>0</v>
      </c>
      <c r="F24" s="17">
        <f>'15-12-20'!E24</f>
        <v>0</v>
      </c>
      <c r="G24" s="17">
        <f>'15-12-20'!G24</f>
        <v>0</v>
      </c>
      <c r="H24" s="17">
        <f>'15-12-20'!F24</f>
        <v>0</v>
      </c>
      <c r="I24" s="46">
        <f>'15-12-20'!H24</f>
        <v>0</v>
      </c>
      <c r="J24" s="17"/>
    </row>
    <row r="25" spans="1:10" ht="40.5" customHeight="1" x14ac:dyDescent="0.25">
      <c r="A25" s="17">
        <f>'15-12-20'!A25</f>
        <v>24</v>
      </c>
      <c r="B25" s="18" t="e">
        <f>CONCATENATE('15-12-20'!J25," ",'15-12-20'!K25)</f>
        <v>#N/A</v>
      </c>
      <c r="C25" s="17" t="e">
        <f>'15-12-20'!O25</f>
        <v>#N/A</v>
      </c>
      <c r="D25" s="17">
        <f>'15-12-20'!C25</f>
        <v>0</v>
      </c>
      <c r="E25" s="17">
        <f>'15-12-20'!D25</f>
        <v>0</v>
      </c>
      <c r="F25" s="17">
        <f>'15-12-20'!E25</f>
        <v>0</v>
      </c>
      <c r="G25" s="17">
        <f>'15-12-20'!G25</f>
        <v>0</v>
      </c>
      <c r="H25" s="17">
        <f>'15-12-20'!F25</f>
        <v>0</v>
      </c>
      <c r="I25" s="46">
        <f>'15-12-20'!H25</f>
        <v>0</v>
      </c>
      <c r="J25" s="17"/>
    </row>
    <row r="26" spans="1:10" ht="40.5" customHeight="1" x14ac:dyDescent="0.25">
      <c r="A26" s="17">
        <f>'15-12-20'!A26</f>
        <v>25</v>
      </c>
      <c r="B26" s="18" t="e">
        <f>CONCATENATE('15-12-20'!J26," ",'15-12-20'!K26)</f>
        <v>#N/A</v>
      </c>
      <c r="C26" s="17" t="e">
        <f>'15-12-20'!O26</f>
        <v>#N/A</v>
      </c>
      <c r="D26" s="17">
        <f>'15-12-20'!C26</f>
        <v>0</v>
      </c>
      <c r="E26" s="17">
        <f>'15-12-20'!D26</f>
        <v>0</v>
      </c>
      <c r="F26" s="17">
        <f>'15-12-20'!E26</f>
        <v>0</v>
      </c>
      <c r="G26" s="17">
        <f>'15-12-20'!G26</f>
        <v>0</v>
      </c>
      <c r="H26" s="17">
        <f>'15-12-20'!F26</f>
        <v>0</v>
      </c>
      <c r="I26" s="46">
        <f>'15-12-20'!H26</f>
        <v>0</v>
      </c>
      <c r="J26" s="17"/>
    </row>
    <row r="27" spans="1:10" ht="40.5" customHeight="1" x14ac:dyDescent="0.25">
      <c r="A27" s="17">
        <f>'15-12-20'!A27</f>
        <v>26</v>
      </c>
      <c r="B27" s="18" t="e">
        <f>CONCATENATE('15-12-20'!J27," ",'15-12-20'!K27)</f>
        <v>#N/A</v>
      </c>
      <c r="C27" s="17" t="e">
        <f>'15-12-20'!O27</f>
        <v>#N/A</v>
      </c>
      <c r="D27" s="17">
        <f>'15-12-20'!C27</f>
        <v>0</v>
      </c>
      <c r="E27" s="17">
        <f>'15-12-20'!D27</f>
        <v>0</v>
      </c>
      <c r="F27" s="17">
        <f>'15-12-20'!E27</f>
        <v>0</v>
      </c>
      <c r="G27" s="17">
        <f>'15-12-20'!G27</f>
        <v>0</v>
      </c>
      <c r="H27" s="17">
        <f>'15-12-20'!F27</f>
        <v>0</v>
      </c>
      <c r="I27" s="46">
        <f>'15-12-20'!H27</f>
        <v>0</v>
      </c>
      <c r="J27" s="17"/>
    </row>
    <row r="28" spans="1:10" ht="75" customHeight="1" x14ac:dyDescent="0.25">
      <c r="A28" s="17">
        <f>'15-12-20'!A28</f>
        <v>27</v>
      </c>
      <c r="B28" s="18" t="e">
        <f>CONCATENATE('15-12-20'!J28," ",'15-12-20'!K28)</f>
        <v>#N/A</v>
      </c>
      <c r="C28" s="17" t="e">
        <f>'15-12-20'!O28</f>
        <v>#N/A</v>
      </c>
      <c r="D28" s="17">
        <f>'15-12-20'!C28</f>
        <v>0</v>
      </c>
      <c r="E28" s="17">
        <f>'15-12-20'!D28</f>
        <v>0</v>
      </c>
      <c r="F28" s="17">
        <f>'15-12-20'!E28</f>
        <v>0</v>
      </c>
      <c r="G28" s="17">
        <f>'15-12-20'!G28</f>
        <v>0</v>
      </c>
      <c r="H28" s="17">
        <f>'15-12-20'!F28</f>
        <v>0</v>
      </c>
      <c r="I28" s="46">
        <f>'15-12-20'!H28</f>
        <v>0</v>
      </c>
      <c r="J28" s="17"/>
    </row>
    <row r="29" spans="1:10" ht="40.5" customHeight="1" x14ac:dyDescent="0.25">
      <c r="A29" s="17">
        <f>'15-12-20'!A29</f>
        <v>28</v>
      </c>
      <c r="B29" s="18" t="e">
        <f>CONCATENATE('15-12-20'!J29," ",'15-12-20'!K29)</f>
        <v>#N/A</v>
      </c>
      <c r="C29" s="17" t="e">
        <f>'15-12-20'!O29</f>
        <v>#N/A</v>
      </c>
      <c r="D29" s="17">
        <f>'15-12-20'!C29</f>
        <v>0</v>
      </c>
      <c r="E29" s="17">
        <f>'15-12-20'!D29</f>
        <v>0</v>
      </c>
      <c r="F29" s="17">
        <f>'15-12-20'!E29</f>
        <v>0</v>
      </c>
      <c r="G29" s="17">
        <f>'15-12-20'!G29</f>
        <v>0</v>
      </c>
      <c r="H29" s="17">
        <f>'15-12-20'!F29</f>
        <v>0</v>
      </c>
      <c r="I29" s="46">
        <f>'15-12-20'!H29</f>
        <v>0</v>
      </c>
      <c r="J29" s="17"/>
    </row>
    <row r="30" spans="1:10" ht="65.25" customHeight="1" x14ac:dyDescent="0.25">
      <c r="A30" s="17">
        <f>'15-12-20'!A30</f>
        <v>29</v>
      </c>
      <c r="B30" s="18" t="e">
        <f>CONCATENATE('15-12-20'!J30," ",'15-12-20'!K30)</f>
        <v>#N/A</v>
      </c>
      <c r="C30" s="17" t="e">
        <f>'15-12-20'!O30</f>
        <v>#N/A</v>
      </c>
      <c r="D30" s="17">
        <f>'15-12-20'!C30</f>
        <v>0</v>
      </c>
      <c r="E30" s="17">
        <f>'15-12-20'!D30</f>
        <v>0</v>
      </c>
      <c r="F30" s="17">
        <f>'15-12-20'!E30</f>
        <v>0</v>
      </c>
      <c r="G30" s="17">
        <f>'15-12-20'!G30</f>
        <v>0</v>
      </c>
      <c r="H30" s="17">
        <f>'15-12-20'!F30</f>
        <v>0</v>
      </c>
      <c r="I30" s="46">
        <f>'15-12-20'!H30</f>
        <v>0</v>
      </c>
      <c r="J30" s="17"/>
    </row>
    <row r="31" spans="1:10" ht="40.5" customHeight="1" x14ac:dyDescent="0.25">
      <c r="A31" s="17">
        <f>'15-12-20'!A31</f>
        <v>30</v>
      </c>
      <c r="B31" s="18" t="e">
        <f>CONCATENATE('15-12-20'!J31," ",'15-12-20'!K31)</f>
        <v>#N/A</v>
      </c>
      <c r="C31" s="17" t="e">
        <f>'15-12-20'!O31</f>
        <v>#N/A</v>
      </c>
      <c r="D31" s="17">
        <f>'15-12-20'!C31</f>
        <v>0</v>
      </c>
      <c r="E31" s="17">
        <f>'15-12-20'!D31</f>
        <v>0</v>
      </c>
      <c r="F31" s="17">
        <f>'15-12-20'!E31</f>
        <v>0</v>
      </c>
      <c r="G31" s="17">
        <f>'15-12-20'!G31</f>
        <v>0</v>
      </c>
      <c r="H31" s="17">
        <f>'15-12-20'!F31</f>
        <v>0</v>
      </c>
      <c r="I31" s="46">
        <f>'15-12-20'!H31</f>
        <v>0</v>
      </c>
      <c r="J31" s="17"/>
    </row>
    <row r="32" spans="1:10" ht="40.5" customHeight="1" x14ac:dyDescent="0.25">
      <c r="A32" s="17">
        <f>'15-12-20'!A32</f>
        <v>31</v>
      </c>
      <c r="B32" s="18" t="e">
        <f>CONCATENATE('15-12-20'!J32," ",'15-12-20'!K32)</f>
        <v>#N/A</v>
      </c>
      <c r="C32" s="17" t="e">
        <f>'15-12-20'!O32</f>
        <v>#N/A</v>
      </c>
      <c r="D32" s="17">
        <f>'15-12-20'!C32</f>
        <v>0</v>
      </c>
      <c r="E32" s="17">
        <f>'15-12-20'!D32</f>
        <v>0</v>
      </c>
      <c r="F32" s="17">
        <f>'15-12-20'!E32</f>
        <v>0</v>
      </c>
      <c r="G32" s="17">
        <f>'15-12-20'!G32</f>
        <v>0</v>
      </c>
      <c r="H32" s="17">
        <f>'15-12-20'!F32</f>
        <v>0</v>
      </c>
      <c r="I32" s="46">
        <f>'15-12-20'!H32</f>
        <v>0</v>
      </c>
      <c r="J32" s="17"/>
    </row>
    <row r="33" spans="1:10" ht="40.5" customHeight="1" x14ac:dyDescent="0.25">
      <c r="A33" s="17">
        <f>'15-12-20'!A33</f>
        <v>32</v>
      </c>
      <c r="B33" s="18" t="e">
        <f>CONCATENATE('15-12-20'!J33," ",'15-12-20'!K33)</f>
        <v>#N/A</v>
      </c>
      <c r="C33" s="17" t="e">
        <f>'15-12-20'!O33</f>
        <v>#N/A</v>
      </c>
      <c r="D33" s="17">
        <f>'15-12-20'!C33</f>
        <v>0</v>
      </c>
      <c r="E33" s="17">
        <f>'15-12-20'!D33</f>
        <v>0</v>
      </c>
      <c r="F33" s="17">
        <f>'15-12-20'!E33</f>
        <v>0</v>
      </c>
      <c r="G33" s="17">
        <f>'15-12-20'!G33</f>
        <v>0</v>
      </c>
      <c r="H33" s="17">
        <f>'15-12-20'!F33</f>
        <v>0</v>
      </c>
      <c r="I33" s="46">
        <f>'15-12-20'!H33</f>
        <v>0</v>
      </c>
      <c r="J33" s="17"/>
    </row>
    <row r="34" spans="1:10" ht="40.5" customHeight="1" x14ac:dyDescent="0.25">
      <c r="A34" s="17">
        <f>'15-12-20'!A34</f>
        <v>33</v>
      </c>
      <c r="B34" s="18" t="e">
        <f>CONCATENATE('15-12-20'!J34," ",'15-12-20'!K34)</f>
        <v>#N/A</v>
      </c>
      <c r="C34" s="17" t="e">
        <f>'15-12-20'!O34</f>
        <v>#N/A</v>
      </c>
      <c r="D34" s="17">
        <f>'15-12-20'!C34</f>
        <v>0</v>
      </c>
      <c r="E34" s="17">
        <f>'15-12-20'!D34</f>
        <v>0</v>
      </c>
      <c r="F34" s="17">
        <f>'15-12-20'!E34</f>
        <v>0</v>
      </c>
      <c r="G34" s="17">
        <f>'15-12-20'!G34</f>
        <v>0</v>
      </c>
      <c r="H34" s="17">
        <f>'15-12-20'!F34</f>
        <v>0</v>
      </c>
      <c r="I34" s="46">
        <f>'15-12-20'!H34</f>
        <v>0</v>
      </c>
      <c r="J34" s="17"/>
    </row>
    <row r="35" spans="1:10" ht="40.5" customHeight="1" x14ac:dyDescent="0.25">
      <c r="A35" s="17">
        <f>'15-12-20'!A35</f>
        <v>34</v>
      </c>
      <c r="B35" s="18" t="e">
        <f>CONCATENATE('15-12-20'!J35," ",'15-12-20'!K35)</f>
        <v>#N/A</v>
      </c>
      <c r="C35" s="17" t="e">
        <f>'15-12-20'!O35</f>
        <v>#N/A</v>
      </c>
      <c r="D35" s="17">
        <f>'15-12-20'!C35</f>
        <v>0</v>
      </c>
      <c r="E35" s="17">
        <f>'15-12-20'!D35</f>
        <v>0</v>
      </c>
      <c r="F35" s="17">
        <f>'15-12-20'!E35</f>
        <v>0</v>
      </c>
      <c r="G35" s="17">
        <f>'15-12-20'!G35</f>
        <v>0</v>
      </c>
      <c r="H35" s="17">
        <f>'15-12-20'!F35</f>
        <v>0</v>
      </c>
      <c r="I35" s="46">
        <f>'15-12-20'!H35</f>
        <v>0</v>
      </c>
      <c r="J35" s="17"/>
    </row>
    <row r="36" spans="1:10" ht="40.5" customHeight="1" x14ac:dyDescent="0.25">
      <c r="A36" s="17">
        <f>'15-12-20'!A36</f>
        <v>35</v>
      </c>
      <c r="B36" s="18" t="e">
        <f>CONCATENATE('15-12-20'!J36," ",'15-12-20'!K36)</f>
        <v>#N/A</v>
      </c>
      <c r="C36" s="17" t="e">
        <f>'15-12-20'!O36</f>
        <v>#N/A</v>
      </c>
      <c r="D36" s="17">
        <f>'15-12-20'!C36</f>
        <v>0</v>
      </c>
      <c r="E36" s="17">
        <f>'15-12-20'!D36</f>
        <v>0</v>
      </c>
      <c r="F36" s="17">
        <f>'15-12-20'!E36</f>
        <v>0</v>
      </c>
      <c r="G36" s="17">
        <f>'15-12-20'!G36</f>
        <v>0</v>
      </c>
      <c r="H36" s="17">
        <f>'15-12-20'!F36</f>
        <v>0</v>
      </c>
      <c r="I36" s="46">
        <f>'15-12-20'!H36</f>
        <v>0</v>
      </c>
      <c r="J36" s="17"/>
    </row>
    <row r="37" spans="1:10" ht="40.5" customHeight="1" x14ac:dyDescent="0.25">
      <c r="A37" s="17">
        <f>'15-12-20'!A37</f>
        <v>36</v>
      </c>
      <c r="B37" s="18" t="e">
        <f>CONCATENATE('15-12-20'!J37," ",'15-12-20'!K37)</f>
        <v>#N/A</v>
      </c>
      <c r="C37" s="17" t="e">
        <f>'15-12-20'!O37</f>
        <v>#N/A</v>
      </c>
      <c r="D37" s="17">
        <f>'15-12-20'!C37</f>
        <v>0</v>
      </c>
      <c r="E37" s="17">
        <f>'15-12-20'!D37</f>
        <v>0</v>
      </c>
      <c r="F37" s="17">
        <f>'15-12-20'!E37</f>
        <v>0</v>
      </c>
      <c r="G37" s="17">
        <f>'15-12-20'!G37</f>
        <v>0</v>
      </c>
      <c r="H37" s="17">
        <f>'15-12-20'!F37</f>
        <v>0</v>
      </c>
      <c r="I37" s="46">
        <f>'15-12-20'!H37</f>
        <v>0</v>
      </c>
      <c r="J37" s="17"/>
    </row>
    <row r="38" spans="1:10" ht="40.5" customHeight="1" x14ac:dyDescent="0.25">
      <c r="A38" s="17">
        <f>'15-12-20'!A38</f>
        <v>37</v>
      </c>
      <c r="B38" s="18" t="e">
        <f>CONCATENATE('15-12-20'!J38," ",'15-12-20'!K38)</f>
        <v>#N/A</v>
      </c>
      <c r="C38" s="17" t="e">
        <f>'15-12-20'!O38</f>
        <v>#N/A</v>
      </c>
      <c r="D38" s="17">
        <f>'15-12-20'!C38</f>
        <v>0</v>
      </c>
      <c r="E38" s="17">
        <f>'15-12-20'!D38</f>
        <v>0</v>
      </c>
      <c r="F38" s="17">
        <f>'15-12-20'!E38</f>
        <v>0</v>
      </c>
      <c r="G38" s="17">
        <f>'15-12-20'!G38</f>
        <v>0</v>
      </c>
      <c r="H38" s="17">
        <f>'15-12-20'!F38</f>
        <v>0</v>
      </c>
      <c r="I38" s="46">
        <f>'15-12-20'!H38</f>
        <v>0</v>
      </c>
      <c r="J38" s="17"/>
    </row>
    <row r="39" spans="1:10" ht="40.5" customHeight="1" x14ac:dyDescent="0.25">
      <c r="A39" s="17">
        <f>'15-12-20'!A39</f>
        <v>38</v>
      </c>
      <c r="B39" s="18" t="e">
        <f>CONCATENATE('15-12-20'!J39," ",'15-12-20'!K39)</f>
        <v>#N/A</v>
      </c>
      <c r="C39" s="17" t="e">
        <f>'15-12-20'!O39</f>
        <v>#N/A</v>
      </c>
      <c r="D39" s="17">
        <f>'15-12-20'!C39</f>
        <v>0</v>
      </c>
      <c r="E39" s="17">
        <f>'15-12-20'!D39</f>
        <v>0</v>
      </c>
      <c r="F39" s="17">
        <f>'15-12-20'!E39</f>
        <v>0</v>
      </c>
      <c r="G39" s="17">
        <f>'15-12-20'!G39</f>
        <v>0</v>
      </c>
      <c r="H39" s="17">
        <f>'15-12-20'!F39</f>
        <v>0</v>
      </c>
      <c r="I39" s="46">
        <f>'15-12-20'!H39</f>
        <v>0</v>
      </c>
      <c r="J39" s="17"/>
    </row>
    <row r="40" spans="1:10" ht="40.5" customHeight="1" x14ac:dyDescent="0.25">
      <c r="A40" s="17">
        <f>'15-12-20'!A40</f>
        <v>39</v>
      </c>
      <c r="B40" s="18" t="e">
        <f>CONCATENATE('15-12-20'!J40," ",'15-12-20'!K40)</f>
        <v>#N/A</v>
      </c>
      <c r="C40" s="17" t="e">
        <f>'15-12-20'!O40</f>
        <v>#N/A</v>
      </c>
      <c r="D40" s="17">
        <f>'15-12-20'!C40</f>
        <v>0</v>
      </c>
      <c r="E40" s="17">
        <f>'15-12-20'!D40</f>
        <v>0</v>
      </c>
      <c r="F40" s="17">
        <f>'15-12-20'!E40</f>
        <v>0</v>
      </c>
      <c r="G40" s="17">
        <f>'15-12-20'!G40</f>
        <v>0</v>
      </c>
      <c r="H40" s="17">
        <f>'15-12-20'!F40</f>
        <v>0</v>
      </c>
      <c r="I40" s="46">
        <f>'15-12-20'!H40</f>
        <v>0</v>
      </c>
      <c r="J40" s="17"/>
    </row>
    <row r="41" spans="1:10" ht="40.5" customHeight="1" x14ac:dyDescent="0.25">
      <c r="A41" s="17">
        <f>'15-12-20'!A41</f>
        <v>40</v>
      </c>
      <c r="B41" s="18" t="e">
        <f>CONCATENATE('15-12-20'!J41," ",'15-12-20'!K41)</f>
        <v>#N/A</v>
      </c>
      <c r="C41" s="17" t="e">
        <f>'15-12-20'!O41</f>
        <v>#N/A</v>
      </c>
      <c r="D41" s="17">
        <f>'15-12-20'!C41</f>
        <v>0</v>
      </c>
      <c r="E41" s="17">
        <f>'15-12-20'!D41</f>
        <v>0</v>
      </c>
      <c r="F41" s="17">
        <f>'15-12-20'!E41</f>
        <v>0</v>
      </c>
      <c r="G41" s="17">
        <f>'15-12-20'!G41</f>
        <v>0</v>
      </c>
      <c r="H41" s="17">
        <f>'15-12-20'!F41</f>
        <v>0</v>
      </c>
      <c r="I41" s="46">
        <f>'15-12-20'!H41</f>
        <v>0</v>
      </c>
      <c r="J41" s="17"/>
    </row>
    <row r="42" spans="1:10" ht="40.5" customHeight="1" x14ac:dyDescent="0.25">
      <c r="A42" s="17">
        <f>'15-12-20'!A42</f>
        <v>41</v>
      </c>
      <c r="B42" s="18" t="e">
        <f>CONCATENATE('15-12-20'!J42," ",'15-12-20'!K42)</f>
        <v>#N/A</v>
      </c>
      <c r="C42" s="17" t="e">
        <f>'15-12-20'!O42</f>
        <v>#N/A</v>
      </c>
      <c r="D42" s="17">
        <f>'15-12-20'!C42</f>
        <v>0</v>
      </c>
      <c r="E42" s="17">
        <f>'15-12-20'!D42</f>
        <v>0</v>
      </c>
      <c r="F42" s="17">
        <f>'15-12-20'!E42</f>
        <v>0</v>
      </c>
      <c r="G42" s="17">
        <f>'15-12-20'!G42</f>
        <v>0</v>
      </c>
      <c r="H42" s="17">
        <f>'15-12-20'!F42</f>
        <v>0</v>
      </c>
      <c r="I42" s="46">
        <f>'15-12-20'!H42</f>
        <v>0</v>
      </c>
      <c r="J42" s="17"/>
    </row>
    <row r="43" spans="1:10" ht="40.5" customHeight="1" x14ac:dyDescent="0.25">
      <c r="A43" s="17">
        <f>'15-12-20'!A43</f>
        <v>42</v>
      </c>
      <c r="B43" s="18" t="e">
        <f>CONCATENATE('15-12-20'!J43," ",'15-12-20'!K43)</f>
        <v>#N/A</v>
      </c>
      <c r="C43" s="17" t="e">
        <f>'15-12-20'!O43</f>
        <v>#N/A</v>
      </c>
      <c r="D43" s="17">
        <f>'15-12-20'!C43</f>
        <v>0</v>
      </c>
      <c r="E43" s="17">
        <f>'15-12-20'!D43</f>
        <v>0</v>
      </c>
      <c r="F43" s="17">
        <f>'15-12-20'!E43</f>
        <v>0</v>
      </c>
      <c r="G43" s="17">
        <f>'15-12-20'!G43</f>
        <v>0</v>
      </c>
      <c r="H43" s="17">
        <f>'15-12-20'!F43</f>
        <v>0</v>
      </c>
      <c r="I43" s="46">
        <f>'15-12-20'!H43</f>
        <v>0</v>
      </c>
      <c r="J43" s="17"/>
    </row>
    <row r="44" spans="1:10" ht="40.5" customHeight="1" x14ac:dyDescent="0.25">
      <c r="A44" s="17">
        <f>'15-12-20'!A44</f>
        <v>43</v>
      </c>
      <c r="B44" s="18" t="e">
        <f>CONCATENATE('15-12-20'!J44," ",'15-12-20'!K44)</f>
        <v>#N/A</v>
      </c>
      <c r="C44" s="17" t="e">
        <f>'15-12-20'!O44</f>
        <v>#N/A</v>
      </c>
      <c r="D44" s="17">
        <f>'15-12-20'!C44</f>
        <v>0</v>
      </c>
      <c r="E44" s="17">
        <f>'15-12-20'!D44</f>
        <v>0</v>
      </c>
      <c r="F44" s="17">
        <f>'15-12-20'!E44</f>
        <v>0</v>
      </c>
      <c r="G44" s="17">
        <f>'15-12-20'!G44</f>
        <v>0</v>
      </c>
      <c r="H44" s="17">
        <f>'15-12-20'!F44</f>
        <v>0</v>
      </c>
      <c r="I44" s="46">
        <f>'15-12-20'!H44</f>
        <v>0</v>
      </c>
      <c r="J44" s="17"/>
    </row>
    <row r="45" spans="1:10" ht="40.5" customHeight="1" x14ac:dyDescent="0.25">
      <c r="A45" s="17">
        <f>'15-12-20'!A45</f>
        <v>44</v>
      </c>
      <c r="B45" s="18" t="e">
        <f>CONCATENATE('15-12-20'!J45," ",'15-12-20'!K45)</f>
        <v>#N/A</v>
      </c>
      <c r="C45" s="17" t="e">
        <f>'15-12-20'!O45</f>
        <v>#N/A</v>
      </c>
      <c r="D45" s="17">
        <f>'15-12-20'!C45</f>
        <v>0</v>
      </c>
      <c r="E45" s="17">
        <f>'15-12-20'!D45</f>
        <v>0</v>
      </c>
      <c r="F45" s="17">
        <f>'15-12-20'!E45</f>
        <v>0</v>
      </c>
      <c r="G45" s="17">
        <f>'15-12-20'!G45</f>
        <v>0</v>
      </c>
      <c r="H45" s="17">
        <f>'15-12-20'!F45</f>
        <v>0</v>
      </c>
      <c r="I45" s="46">
        <f>'15-12-20'!H45</f>
        <v>0</v>
      </c>
      <c r="J45" s="17"/>
    </row>
    <row r="46" spans="1:10" ht="40.5" customHeight="1" x14ac:dyDescent="0.25">
      <c r="A46" s="17">
        <f>'15-12-20'!A46</f>
        <v>45</v>
      </c>
      <c r="B46" s="18" t="e">
        <f>CONCATENATE('15-12-20'!J46," ",'15-12-20'!K46)</f>
        <v>#N/A</v>
      </c>
      <c r="C46" s="17" t="e">
        <f>'15-12-20'!O46</f>
        <v>#N/A</v>
      </c>
      <c r="D46" s="17">
        <f>'15-12-20'!C46</f>
        <v>0</v>
      </c>
      <c r="E46" s="17">
        <f>'15-12-20'!D46</f>
        <v>0</v>
      </c>
      <c r="F46" s="17">
        <f>'15-12-20'!E46</f>
        <v>0</v>
      </c>
      <c r="G46" s="17">
        <f>'15-12-20'!G46</f>
        <v>0</v>
      </c>
      <c r="H46" s="17">
        <f>'15-12-20'!F46</f>
        <v>0</v>
      </c>
      <c r="I46" s="46">
        <f>'15-12-20'!H46</f>
        <v>0</v>
      </c>
      <c r="J46" s="17"/>
    </row>
    <row r="47" spans="1:10" ht="40.5" customHeight="1" x14ac:dyDescent="0.25">
      <c r="A47" s="17">
        <f>'15-12-20'!A47</f>
        <v>46</v>
      </c>
      <c r="B47" s="18" t="e">
        <f>CONCATENATE('15-12-20'!J47," ",'15-12-20'!K47)</f>
        <v>#N/A</v>
      </c>
      <c r="C47" s="17" t="e">
        <f>'15-12-20'!O47</f>
        <v>#N/A</v>
      </c>
      <c r="D47" s="17">
        <f>'15-12-20'!C47</f>
        <v>0</v>
      </c>
      <c r="E47" s="17">
        <f>'15-12-20'!D47</f>
        <v>0</v>
      </c>
      <c r="F47" s="17">
        <f>'15-12-20'!E47</f>
        <v>0</v>
      </c>
      <c r="G47" s="17">
        <f>'15-12-20'!G47</f>
        <v>0</v>
      </c>
      <c r="H47" s="17">
        <f>'15-12-20'!F47</f>
        <v>0</v>
      </c>
      <c r="I47" s="46">
        <f>'15-12-20'!H47</f>
        <v>0</v>
      </c>
      <c r="J47" s="17"/>
    </row>
    <row r="48" spans="1:10" ht="40.5" customHeight="1" x14ac:dyDescent="0.25">
      <c r="A48" s="17">
        <f>'15-12-20'!A48</f>
        <v>47</v>
      </c>
      <c r="B48" s="18" t="e">
        <f>CONCATENATE('15-12-20'!J48," ",'15-12-20'!K48)</f>
        <v>#N/A</v>
      </c>
      <c r="C48" s="17" t="e">
        <f>'15-12-20'!O48</f>
        <v>#N/A</v>
      </c>
      <c r="D48" s="17">
        <f>'15-12-20'!C48</f>
        <v>0</v>
      </c>
      <c r="E48" s="17">
        <f>'15-12-20'!D48</f>
        <v>0</v>
      </c>
      <c r="F48" s="17">
        <f>'15-12-20'!E48</f>
        <v>0</v>
      </c>
      <c r="G48" s="17">
        <f>'15-12-20'!G48</f>
        <v>0</v>
      </c>
      <c r="H48" s="17">
        <f>'15-12-20'!F48</f>
        <v>0</v>
      </c>
      <c r="I48" s="46">
        <f>'15-12-20'!H48</f>
        <v>0</v>
      </c>
      <c r="J48" s="17"/>
    </row>
    <row r="49" spans="1:10" ht="40.5" customHeight="1" x14ac:dyDescent="0.25">
      <c r="A49" s="17">
        <f>'15-12-20'!A49</f>
        <v>48</v>
      </c>
      <c r="B49" s="18" t="e">
        <f>CONCATENATE('15-12-20'!J49," ",'15-12-20'!K49)</f>
        <v>#N/A</v>
      </c>
      <c r="C49" s="17" t="e">
        <f>'15-12-20'!O49</f>
        <v>#N/A</v>
      </c>
      <c r="D49" s="17">
        <f>'15-12-20'!C49</f>
        <v>0</v>
      </c>
      <c r="E49" s="17">
        <f>'15-12-20'!D49</f>
        <v>0</v>
      </c>
      <c r="F49" s="17">
        <f>'15-12-20'!E49</f>
        <v>0</v>
      </c>
      <c r="G49" s="17">
        <f>'15-12-20'!G49</f>
        <v>0</v>
      </c>
      <c r="H49" s="17">
        <f>'15-12-20'!F49</f>
        <v>0</v>
      </c>
      <c r="I49" s="46">
        <f>'15-12-20'!H49</f>
        <v>0</v>
      </c>
      <c r="J49" s="17"/>
    </row>
    <row r="50" spans="1:10" ht="40.5" customHeight="1" x14ac:dyDescent="0.25">
      <c r="A50" s="17">
        <f>'15-12-20'!A50</f>
        <v>49</v>
      </c>
      <c r="B50" s="18" t="e">
        <f>CONCATENATE('15-12-20'!J50," ",'15-12-20'!K50)</f>
        <v>#N/A</v>
      </c>
      <c r="C50" s="17" t="e">
        <f>'15-12-20'!O50</f>
        <v>#N/A</v>
      </c>
      <c r="D50" s="17">
        <f>'15-12-20'!C50</f>
        <v>0</v>
      </c>
      <c r="E50" s="17">
        <f>'15-12-20'!D50</f>
        <v>0</v>
      </c>
      <c r="F50" s="17">
        <f>'15-12-20'!E50</f>
        <v>0</v>
      </c>
      <c r="G50" s="17">
        <f>'15-12-20'!G50</f>
        <v>0</v>
      </c>
      <c r="H50" s="17">
        <f>'15-12-20'!F50</f>
        <v>0</v>
      </c>
      <c r="I50" s="46">
        <f>'15-12-20'!H50</f>
        <v>0</v>
      </c>
      <c r="J50" s="17"/>
    </row>
    <row r="51" spans="1:10" ht="40.5" customHeight="1" x14ac:dyDescent="0.25">
      <c r="A51" s="17">
        <f>'15-12-20'!A51</f>
        <v>50</v>
      </c>
      <c r="B51" s="18" t="e">
        <f>CONCATENATE('15-12-20'!J51," ",'15-12-20'!K51)</f>
        <v>#N/A</v>
      </c>
      <c r="C51" s="17" t="e">
        <f>'15-12-20'!O51</f>
        <v>#N/A</v>
      </c>
      <c r="D51" s="17">
        <f>'15-12-20'!C51</f>
        <v>0</v>
      </c>
      <c r="E51" s="17">
        <f>'15-12-20'!D51</f>
        <v>0</v>
      </c>
      <c r="F51" s="17">
        <f>'15-12-20'!E51</f>
        <v>0</v>
      </c>
      <c r="G51" s="17">
        <f>'15-12-20'!G51</f>
        <v>0</v>
      </c>
      <c r="H51" s="17">
        <f>'15-12-20'!F51</f>
        <v>0</v>
      </c>
      <c r="I51" s="46">
        <f>'15-12-20'!H51</f>
        <v>0</v>
      </c>
      <c r="J51" s="17"/>
    </row>
    <row r="52" spans="1:10" ht="40.5" customHeight="1" x14ac:dyDescent="0.25">
      <c r="A52" s="17">
        <f>'15-12-20'!A52</f>
        <v>51</v>
      </c>
      <c r="B52" s="18" t="e">
        <f>CONCATENATE('15-12-20'!J52," ",'15-12-20'!K52)</f>
        <v>#N/A</v>
      </c>
      <c r="C52" s="17" t="e">
        <f>'15-12-20'!O52</f>
        <v>#N/A</v>
      </c>
      <c r="D52" s="17">
        <f>'15-12-20'!C52</f>
        <v>0</v>
      </c>
      <c r="E52" s="17">
        <f>'15-12-20'!D52</f>
        <v>0</v>
      </c>
      <c r="F52" s="17">
        <f>'15-12-20'!E52</f>
        <v>0</v>
      </c>
      <c r="G52" s="17">
        <f>'15-12-20'!G52</f>
        <v>0</v>
      </c>
      <c r="H52" s="17">
        <f>'15-12-20'!F52</f>
        <v>0</v>
      </c>
      <c r="I52" s="46">
        <f>'15-12-20'!H52</f>
        <v>0</v>
      </c>
      <c r="J52" s="17"/>
    </row>
    <row r="53" spans="1:10" ht="40.5" customHeight="1" x14ac:dyDescent="0.25">
      <c r="A53" s="17">
        <f>'15-12-20'!A53</f>
        <v>52</v>
      </c>
      <c r="B53" s="18" t="e">
        <f>CONCATENATE('15-12-20'!J53," ",'15-12-20'!K53)</f>
        <v>#N/A</v>
      </c>
      <c r="C53" s="17" t="e">
        <f>'15-12-20'!O53</f>
        <v>#N/A</v>
      </c>
      <c r="D53" s="17">
        <f>'15-12-20'!C53</f>
        <v>0</v>
      </c>
      <c r="E53" s="17">
        <f>'15-12-20'!D53</f>
        <v>0</v>
      </c>
      <c r="F53" s="17">
        <f>'15-12-20'!E53</f>
        <v>0</v>
      </c>
      <c r="G53" s="17">
        <f>'15-12-20'!G53</f>
        <v>0</v>
      </c>
      <c r="H53" s="17">
        <f>'15-12-20'!F53</f>
        <v>0</v>
      </c>
      <c r="I53" s="46">
        <f>'15-12-20'!H53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'15-12-20'!J2</f>
        <v>Manuel</v>
      </c>
      <c r="B2" t="str">
        <f>'15-12-20'!K2</f>
        <v>Regueiro Seoane</v>
      </c>
      <c r="C2" t="str">
        <f>'15-12-20'!L2</f>
        <v>comedor Comercial</v>
      </c>
      <c r="D2">
        <f>'15-12-20'!M2</f>
        <v>0</v>
      </c>
      <c r="E2">
        <f>'15-12-20'!O2</f>
        <v>0</v>
      </c>
      <c r="F2">
        <f>'15-12-20'!C2</f>
        <v>0</v>
      </c>
      <c r="G2" t="str">
        <f>'15-12-20'!D2</f>
        <v>FILETE DE TERNERA</v>
      </c>
      <c r="H2" t="str">
        <f>'15-12-20'!E2</f>
        <v>PATATAS COCIDAS</v>
      </c>
      <c r="I2" t="str">
        <f>'15-12-20'!F2</f>
        <v>YOGURT</v>
      </c>
      <c r="J2" t="str">
        <f>'15-12-20'!G2</f>
        <v>AGUA</v>
      </c>
      <c r="K2">
        <f>'15-12-20'!O2</f>
        <v>0</v>
      </c>
      <c r="L2">
        <f>'15-12-20'!I2</f>
        <v>17</v>
      </c>
    </row>
    <row r="3" spans="1:12" x14ac:dyDescent="0.25">
      <c r="A3" t="str">
        <f>'15-12-20'!J3</f>
        <v>Pablo</v>
      </c>
      <c r="B3" t="str">
        <f>'15-12-20'!K3</f>
        <v>Arufe Lires</v>
      </c>
      <c r="C3" t="str">
        <f>'15-12-20'!L3</f>
        <v>comedor Comercial</v>
      </c>
      <c r="D3">
        <f>'15-12-20'!M3</f>
        <v>636431839</v>
      </c>
      <c r="E3">
        <f>'15-12-20'!O3</f>
        <v>0</v>
      </c>
      <c r="F3">
        <f>'15-12-20'!C3</f>
        <v>0</v>
      </c>
      <c r="G3" t="str">
        <f>'15-12-20'!D3</f>
        <v>MERLUZA EN SALSA VERDE</v>
      </c>
      <c r="H3" t="str">
        <f>'15-12-20'!E3</f>
        <v>PATATAS COCIDAS</v>
      </c>
      <c r="I3" t="str">
        <f>'15-12-20'!F3</f>
        <v>YOGURT</v>
      </c>
      <c r="J3" t="str">
        <f>'15-12-20'!G3</f>
        <v>COCA-COLA</v>
      </c>
      <c r="K3">
        <f>'15-12-20'!O3</f>
        <v>0</v>
      </c>
      <c r="L3">
        <f>'15-12-20'!I3</f>
        <v>237</v>
      </c>
    </row>
    <row r="4" spans="1:12" x14ac:dyDescent="0.25">
      <c r="A4" t="str">
        <f>'15-12-20'!J4</f>
        <v>DARÍO XOÁN</v>
      </c>
      <c r="B4" t="str">
        <f>'15-12-20'!K4</f>
        <v>PÉREZ CUENCA</v>
      </c>
      <c r="C4" t="str">
        <f>'15-12-20'!L4</f>
        <v>comedor Comercial</v>
      </c>
      <c r="D4">
        <f>'15-12-20'!M4</f>
        <v>696208860</v>
      </c>
      <c r="E4">
        <f>'15-12-20'!O4</f>
        <v>0</v>
      </c>
      <c r="F4" t="str">
        <f>'15-12-20'!C4</f>
        <v>HUEVOS ROTOS CON JAMÓN</v>
      </c>
      <c r="G4" t="str">
        <f>'15-12-20'!D4</f>
        <v>MERLUZA EN SALSA VERDE</v>
      </c>
      <c r="H4" t="str">
        <f>'15-12-20'!E4</f>
        <v>PATATAS COCIDAS</v>
      </c>
      <c r="I4" t="str">
        <f>'15-12-20'!F4</f>
        <v>TARTA DE CAFÉ</v>
      </c>
      <c r="J4" t="str">
        <f>'15-12-20'!G4</f>
        <v>AGUA</v>
      </c>
      <c r="K4">
        <f>'15-12-20'!O4</f>
        <v>0</v>
      </c>
      <c r="L4">
        <f>'15-12-20'!I4</f>
        <v>0</v>
      </c>
    </row>
    <row r="5" spans="1:12" x14ac:dyDescent="0.25">
      <c r="A5" t="str">
        <f>'15-12-20'!J5</f>
        <v>IVAN</v>
      </c>
      <c r="B5" t="str">
        <f>'15-12-20'!K5</f>
        <v>BOTANA GARCIA</v>
      </c>
      <c r="C5" t="str">
        <f>'15-12-20'!L5</f>
        <v>comedor I+D+i</v>
      </c>
      <c r="D5">
        <f>'15-12-20'!M5</f>
        <v>679150587</v>
      </c>
      <c r="E5">
        <f>'15-12-20'!O5</f>
        <v>0</v>
      </c>
      <c r="F5" t="str">
        <f>'15-12-20'!C5</f>
        <v>CALDO GALLEGO</v>
      </c>
      <c r="G5" t="str">
        <f>'15-12-20'!D5</f>
        <v>PIMIENTOS RELLENOS</v>
      </c>
      <c r="H5">
        <f>'15-12-20'!E5</f>
        <v>0</v>
      </c>
      <c r="I5" t="str">
        <f>'15-12-20'!F5</f>
        <v>FRUTA</v>
      </c>
      <c r="J5" t="str">
        <f>'15-12-20'!G5</f>
        <v>AGUA</v>
      </c>
      <c r="K5">
        <f>'15-12-20'!O5</f>
        <v>0</v>
      </c>
      <c r="L5">
        <f>'15-12-20'!I5</f>
        <v>229</v>
      </c>
    </row>
    <row r="6" spans="1:12" x14ac:dyDescent="0.25">
      <c r="A6" t="str">
        <f>'15-12-20'!J6</f>
        <v>Luis Carlos</v>
      </c>
      <c r="B6" t="str">
        <f>'15-12-20'!K6</f>
        <v>Argudín Diéguez</v>
      </c>
      <c r="C6" t="str">
        <f>'15-12-20'!L6</f>
        <v>comedor Rocha</v>
      </c>
      <c r="D6">
        <f>'15-12-20'!M6</f>
        <v>0</v>
      </c>
      <c r="E6">
        <f>'15-12-20'!O6</f>
        <v>0</v>
      </c>
      <c r="F6" t="str">
        <f>'15-12-20'!C6</f>
        <v>PIMIENTOS RELLENOS DE BACALAO</v>
      </c>
      <c r="G6" t="str">
        <f>'15-12-20'!D6</f>
        <v>CARNE O CALDEIRO</v>
      </c>
      <c r="H6" t="str">
        <f>'15-12-20'!E6</f>
        <v>PATATAS COCIDAS</v>
      </c>
      <c r="I6" t="str">
        <f>'15-12-20'!F6</f>
        <v>TARTA DE CAFÉ</v>
      </c>
      <c r="J6" t="str">
        <f>'15-12-20'!G6</f>
        <v>AQUARIUS</v>
      </c>
      <c r="K6">
        <f>'15-12-20'!O6</f>
        <v>0</v>
      </c>
      <c r="L6">
        <f>'15-12-20'!I6</f>
        <v>19</v>
      </c>
    </row>
    <row r="7" spans="1:12" x14ac:dyDescent="0.25">
      <c r="A7" t="str">
        <f>'15-12-20'!J7</f>
        <v>Jorge</v>
      </c>
      <c r="B7" t="str">
        <f>'15-12-20'!K7</f>
        <v>Montero Gabarro</v>
      </c>
      <c r="C7" t="str">
        <f>'15-12-20'!L7</f>
        <v>comedor I+D+i</v>
      </c>
      <c r="D7">
        <f>'15-12-20'!M7</f>
        <v>0</v>
      </c>
      <c r="E7">
        <f>'15-12-20'!O7</f>
        <v>0</v>
      </c>
      <c r="F7" t="str">
        <f>'15-12-20'!C7</f>
        <v>PIMIENTOS RELLENOS DE BACALAO</v>
      </c>
      <c r="G7" t="str">
        <f>'15-12-20'!D7</f>
        <v>CARNE O CALDEIRO</v>
      </c>
      <c r="H7" t="str">
        <f>'15-12-20'!E7</f>
        <v>MENESTRA DE VERDURAS</v>
      </c>
      <c r="I7" t="str">
        <f>'15-12-20'!F7</f>
        <v>TARTA DE CAFÉ</v>
      </c>
      <c r="J7" t="str">
        <f>'15-12-20'!G7</f>
        <v>AQUARIUS</v>
      </c>
      <c r="K7">
        <f>'15-12-20'!O7</f>
        <v>0</v>
      </c>
      <c r="L7">
        <f>'15-12-20'!I7</f>
        <v>0</v>
      </c>
    </row>
    <row r="8" spans="1:12" x14ac:dyDescent="0.25">
      <c r="A8" t="str">
        <f>'15-12-20'!J8</f>
        <v>Olalla</v>
      </c>
      <c r="B8" t="str">
        <f>'15-12-20'!K8</f>
        <v>Galiñanes Feijoo</v>
      </c>
      <c r="C8" t="str">
        <f>'15-12-20'!L8</f>
        <v>comedor I+D+i</v>
      </c>
      <c r="D8">
        <f>'15-12-20'!M8</f>
        <v>666148636</v>
      </c>
      <c r="E8">
        <f>'15-12-20'!O8</f>
        <v>0</v>
      </c>
      <c r="F8">
        <f>'15-12-20'!C8</f>
        <v>0</v>
      </c>
      <c r="G8" t="str">
        <f>'15-12-20'!D8</f>
        <v>MERLUZA EN SALSA VERDE</v>
      </c>
      <c r="H8" t="str">
        <f>'15-12-20'!E8</f>
        <v>MENESTRA DE VERDURAS</v>
      </c>
      <c r="I8" t="str">
        <f>'15-12-20'!F8</f>
        <v>FRUTA</v>
      </c>
      <c r="J8" t="str">
        <f>'15-12-20'!G8</f>
        <v>AGUA</v>
      </c>
      <c r="K8">
        <f>'15-12-20'!O8</f>
        <v>0</v>
      </c>
      <c r="L8">
        <f>'15-12-20'!I8</f>
        <v>136</v>
      </c>
    </row>
    <row r="9" spans="1:12" x14ac:dyDescent="0.25">
      <c r="A9" t="str">
        <f>'15-12-20'!J9</f>
        <v>Alfonso</v>
      </c>
      <c r="B9" t="str">
        <f>'15-12-20'!K9</f>
        <v>Ibáñez Outeiro</v>
      </c>
      <c r="C9" t="str">
        <f>'15-12-20'!L9</f>
        <v>comedor Comercial</v>
      </c>
      <c r="D9">
        <f>'15-12-20'!M9</f>
        <v>638201737</v>
      </c>
      <c r="E9">
        <f>'15-12-20'!O9</f>
        <v>0</v>
      </c>
      <c r="F9" t="str">
        <f>'15-12-20'!C9</f>
        <v>HUEVOS ROTOS CON JAMÓN</v>
      </c>
      <c r="G9" t="str">
        <f>'15-12-20'!D9</f>
        <v>ZORZA CON PATATAS</v>
      </c>
      <c r="H9" t="str">
        <f>'15-12-20'!E9</f>
        <v>ARROZ EN BLANCO</v>
      </c>
      <c r="I9" t="str">
        <f>'15-12-20'!F9</f>
        <v>YOGURT</v>
      </c>
      <c r="J9" t="str">
        <f>'15-12-20'!G9</f>
        <v>COCA-COLA</v>
      </c>
      <c r="K9">
        <f>'15-12-20'!O9</f>
        <v>0</v>
      </c>
      <c r="L9">
        <f>'15-12-20'!I9</f>
        <v>224</v>
      </c>
    </row>
    <row r="10" spans="1:12" x14ac:dyDescent="0.25">
      <c r="A10" t="str">
        <f>'15-12-20'!J10</f>
        <v>Anxo</v>
      </c>
      <c r="B10" t="str">
        <f>'15-12-20'!K10</f>
        <v>Fernandez Iglesias</v>
      </c>
      <c r="C10" t="str">
        <f>'15-12-20'!L10</f>
        <v>comedor Rocha</v>
      </c>
      <c r="D10" t="str">
        <f>'15-12-20'!M10</f>
        <v>981 522 447</v>
      </c>
      <c r="E10">
        <f>'15-12-20'!O10</f>
        <v>0</v>
      </c>
      <c r="F10" t="str">
        <f>'15-12-20'!D10</f>
        <v>CARNE O CALDEIRO</v>
      </c>
      <c r="G10" t="str">
        <f>'15-12-20'!E10</f>
        <v>PATATAS COCIDAS</v>
      </c>
      <c r="H10" t="str">
        <f>'15-12-20'!F10</f>
        <v>TARTA DE CAFÉ</v>
      </c>
      <c r="I10" t="str">
        <f>'15-12-20'!G10</f>
        <v>AGUA</v>
      </c>
      <c r="J10">
        <f>'15-12-20'!H10</f>
        <v>0</v>
      </c>
      <c r="K10">
        <f>'15-12-20'!O10</f>
        <v>0</v>
      </c>
      <c r="L10">
        <f>'15-12-20'!I10</f>
        <v>66</v>
      </c>
    </row>
    <row r="11" spans="1:12" x14ac:dyDescent="0.25">
      <c r="A11" t="str">
        <f>'15-12-20'!J11</f>
        <v>ANDREA</v>
      </c>
      <c r="B11" t="str">
        <f>'15-12-20'!K11</f>
        <v>MIGUENS CORDO</v>
      </c>
      <c r="C11" t="str">
        <f>'15-12-20'!L11</f>
        <v>comedor I+D+i</v>
      </c>
      <c r="D11">
        <f>'15-12-20'!M11</f>
        <v>0</v>
      </c>
      <c r="E11">
        <f>'15-12-20'!O11</f>
        <v>0</v>
      </c>
      <c r="F11">
        <f>'15-12-20'!D11</f>
        <v>0</v>
      </c>
      <c r="G11">
        <f>'15-12-20'!E11</f>
        <v>0</v>
      </c>
      <c r="H11" t="str">
        <f>'15-12-20'!F11</f>
        <v>YOGURT</v>
      </c>
      <c r="I11" t="str">
        <f>'15-12-20'!G11</f>
        <v>AGUA</v>
      </c>
      <c r="J11">
        <f>'15-12-20'!H11</f>
        <v>0</v>
      </c>
      <c r="K11">
        <f>'15-12-20'!O11</f>
        <v>0</v>
      </c>
      <c r="L11">
        <f>'15-12-20'!I11</f>
        <v>60</v>
      </c>
    </row>
    <row r="12" spans="1:12" x14ac:dyDescent="0.25">
      <c r="A12" t="str">
        <f>'15-12-20'!J12</f>
        <v>Emmanuel</v>
      </c>
      <c r="B12" t="str">
        <f>'15-12-20'!K12</f>
        <v>Ponte Varela</v>
      </c>
      <c r="C12" t="str">
        <f>'15-12-20'!L12</f>
        <v>comedor I+D+i</v>
      </c>
      <c r="D12">
        <f>'15-12-20'!M12</f>
        <v>620469963</v>
      </c>
      <c r="E12">
        <f>'15-12-20'!O12</f>
        <v>0</v>
      </c>
      <c r="F12" t="str">
        <f>'15-12-20'!C12</f>
        <v>PIMIENTOS RELLENOS DE BACALAO</v>
      </c>
      <c r="G12" t="str">
        <f>'15-12-20'!D12</f>
        <v>ZORZA CON PATATAS</v>
      </c>
      <c r="H12" t="str">
        <f>'15-12-20'!E12</f>
        <v>PATATAS FRITAS</v>
      </c>
      <c r="I12" t="str">
        <f>'15-12-20'!F12</f>
        <v>TARTA DE CAFÉ</v>
      </c>
      <c r="J12" t="str">
        <f>'15-12-20'!G12</f>
        <v>COCA-COLA</v>
      </c>
      <c r="K12">
        <f>'15-12-20'!O12</f>
        <v>0</v>
      </c>
      <c r="L12">
        <f>'15-12-20'!I12</f>
        <v>100</v>
      </c>
    </row>
    <row r="13" spans="1:12" x14ac:dyDescent="0.25">
      <c r="A13" t="str">
        <f>'15-12-20'!J13</f>
        <v>Martín</v>
      </c>
      <c r="B13" t="str">
        <f>'15-12-20'!K13</f>
        <v>Esparís Figueira</v>
      </c>
      <c r="C13" t="str">
        <f>'15-12-20'!L13</f>
        <v>comedor I+D+i</v>
      </c>
      <c r="D13" t="str">
        <f>'15-12-20'!M13</f>
        <v>981522200-404</v>
      </c>
      <c r="E13">
        <f>'15-12-20'!O13</f>
        <v>0</v>
      </c>
      <c r="F13">
        <f>'15-12-20'!C13</f>
        <v>0</v>
      </c>
      <c r="G13" t="str">
        <f>'15-12-20'!D13</f>
        <v>MERLUZA EN SALSA VERDE</v>
      </c>
      <c r="H13" t="str">
        <f>'15-12-20'!E13</f>
        <v>PATATAS COCIDAS</v>
      </c>
      <c r="I13" t="str">
        <f>'15-12-20'!F13</f>
        <v>FRUTA</v>
      </c>
      <c r="J13" t="str">
        <f>'15-12-20'!G13</f>
        <v>AGUA</v>
      </c>
      <c r="K13">
        <f>'15-12-20'!O13</f>
        <v>0</v>
      </c>
      <c r="L13">
        <f>'15-12-20'!I13</f>
        <v>145</v>
      </c>
    </row>
    <row r="14" spans="1:12" x14ac:dyDescent="0.25">
      <c r="A14" t="str">
        <f>'15-12-20'!J14</f>
        <v>Lorena</v>
      </c>
      <c r="B14" t="str">
        <f>'15-12-20'!K14</f>
        <v>Domínguez Carrera</v>
      </c>
      <c r="C14" t="str">
        <f>'15-12-20'!L14</f>
        <v>comedor I+D+i</v>
      </c>
      <c r="D14">
        <f>'15-12-20'!M14</f>
        <v>635779020</v>
      </c>
      <c r="E14">
        <f>'15-12-20'!O14</f>
        <v>0</v>
      </c>
      <c r="F14" t="str">
        <f>'15-12-20'!C14</f>
        <v>HUEVOS ROTOS CON JAMÓN</v>
      </c>
      <c r="G14" t="str">
        <f>'15-12-20'!D14</f>
        <v>MERLUZA EN SALSA VERDE</v>
      </c>
      <c r="H14" t="str">
        <f>'15-12-20'!E14</f>
        <v>PATATAS COCIDAS</v>
      </c>
      <c r="I14" t="str">
        <f>'15-12-20'!F14</f>
        <v>TARTA DE CAFÉ</v>
      </c>
      <c r="J14" t="str">
        <f>'15-12-20'!G14</f>
        <v>COCA-COLA</v>
      </c>
      <c r="K14">
        <f>'15-12-20'!O14</f>
        <v>0</v>
      </c>
      <c r="L14">
        <f>'15-12-20'!I14</f>
        <v>174</v>
      </c>
    </row>
    <row r="15" spans="1:12" x14ac:dyDescent="0.25">
      <c r="A15" t="str">
        <f>'15-12-20'!J15</f>
        <v>Alberto</v>
      </c>
      <c r="B15" t="str">
        <f>'15-12-20'!K15</f>
        <v>Lopez Penide</v>
      </c>
      <c r="C15" t="str">
        <f>'15-12-20'!L15</f>
        <v>comedor Comercial</v>
      </c>
      <c r="D15">
        <f>'15-12-20'!M15</f>
        <v>618816403</v>
      </c>
      <c r="E15">
        <f>'15-12-20'!O15</f>
        <v>0</v>
      </c>
      <c r="F15" t="str">
        <f>'15-12-20'!C15</f>
        <v>EXPRESS</v>
      </c>
      <c r="G15" t="str">
        <f>'15-12-20'!D15</f>
        <v>MUSLO DE PAVO ESTOFADO</v>
      </c>
      <c r="H15" t="str">
        <f>'15-12-20'!E15</f>
        <v>MENESTRA DE VERDURAS</v>
      </c>
      <c r="I15" t="str">
        <f>'15-12-20'!F15</f>
        <v>FRUTA</v>
      </c>
      <c r="J15" t="str">
        <f>'15-12-20'!G15</f>
        <v>AGUA</v>
      </c>
      <c r="K15">
        <f>'15-12-20'!O15</f>
        <v>0</v>
      </c>
      <c r="L15">
        <f>'15-12-20'!I15</f>
        <v>148</v>
      </c>
    </row>
    <row r="16" spans="1:12" x14ac:dyDescent="0.25">
      <c r="A16" t="str">
        <f>'15-12-20'!J16</f>
        <v>Benjamín</v>
      </c>
      <c r="B16" t="str">
        <f>'15-12-20'!K16</f>
        <v>Mariño Añón</v>
      </c>
      <c r="C16" t="str">
        <f>'15-12-20'!L16</f>
        <v>comedor Comercial</v>
      </c>
      <c r="D16">
        <f>'15-12-20'!M16</f>
        <v>0</v>
      </c>
      <c r="E16">
        <f>'15-12-20'!O16</f>
        <v>0</v>
      </c>
      <c r="F16" t="str">
        <f>'15-12-20'!C16</f>
        <v>EXPRESS</v>
      </c>
      <c r="G16" t="str">
        <f>'15-12-20'!D16</f>
        <v>MUSLO DE PAVO ESTOFADO</v>
      </c>
      <c r="H16" t="str">
        <f>'15-12-20'!E16</f>
        <v>MENESTRA DE VERDURAS</v>
      </c>
      <c r="I16">
        <f>'15-12-20'!F16</f>
        <v>0</v>
      </c>
      <c r="J16" t="str">
        <f>'15-12-20'!G16</f>
        <v>AGUA</v>
      </c>
      <c r="K16">
        <f>'15-12-20'!O16</f>
        <v>0</v>
      </c>
      <c r="L16">
        <f>'15-12-20'!I16</f>
        <v>126</v>
      </c>
    </row>
    <row r="17" spans="1:12" x14ac:dyDescent="0.25">
      <c r="A17" t="str">
        <f>'15-12-20'!J17</f>
        <v>Brais</v>
      </c>
      <c r="B17" t="str">
        <f>'15-12-20'!K17</f>
        <v>Chas Gestal</v>
      </c>
      <c r="C17" t="str">
        <f>'15-12-20'!L17</f>
        <v>comedor Comercial</v>
      </c>
      <c r="D17">
        <f>'15-12-20'!M17</f>
        <v>618292754</v>
      </c>
      <c r="E17">
        <f>'15-12-20'!O17</f>
        <v>0</v>
      </c>
      <c r="F17" t="str">
        <f>'15-12-20'!C17</f>
        <v>EXPRESS</v>
      </c>
      <c r="G17" t="str">
        <f>'15-12-20'!D17</f>
        <v>MUSLO DE PAVO ESTOFADO</v>
      </c>
      <c r="H17" t="str">
        <f>'15-12-20'!E17</f>
        <v>MENESTRA DE VERDURAS</v>
      </c>
      <c r="I17" t="str">
        <f>'15-12-20'!F17</f>
        <v>FRUTA</v>
      </c>
      <c r="J17" t="str">
        <f>'15-12-20'!G17</f>
        <v>AGUA</v>
      </c>
      <c r="K17">
        <f>'15-12-20'!O17</f>
        <v>0</v>
      </c>
      <c r="L17">
        <f>'15-12-20'!I17</f>
        <v>0</v>
      </c>
    </row>
    <row r="18" spans="1:12" x14ac:dyDescent="0.25">
      <c r="A18" t="str">
        <f>'15-12-20'!J18</f>
        <v>Jose</v>
      </c>
      <c r="B18" t="str">
        <f>'15-12-20'!K18</f>
        <v>Penado Abilleira</v>
      </c>
      <c r="C18" t="str">
        <f>'15-12-20'!L18</f>
        <v>comedor Comercial</v>
      </c>
      <c r="D18">
        <f>'15-12-20'!M18</f>
        <v>639555974</v>
      </c>
      <c r="E18">
        <f>'15-12-20'!O18</f>
        <v>0</v>
      </c>
      <c r="F18" t="str">
        <f>'15-12-20'!C18</f>
        <v>EXPRESS</v>
      </c>
      <c r="G18" t="str">
        <f>'15-12-20'!D18</f>
        <v>MUSLO DE PAVO ESTOFADO</v>
      </c>
      <c r="H18" t="str">
        <f>'15-12-20'!E18</f>
        <v>MENESTRA DE VERDURAS</v>
      </c>
      <c r="I18" t="str">
        <f>'15-12-20'!F18</f>
        <v>YOGURT</v>
      </c>
      <c r="J18" t="str">
        <f>'15-12-20'!G18</f>
        <v>AGUA</v>
      </c>
      <c r="K18">
        <f>'15-12-20'!O18</f>
        <v>0</v>
      </c>
      <c r="L18">
        <f>'15-12-20'!I18</f>
        <v>107</v>
      </c>
    </row>
    <row r="19" spans="1:12" x14ac:dyDescent="0.25">
      <c r="A19" t="str">
        <f>'15-12-20'!J19</f>
        <v>Francisco Javier</v>
      </c>
      <c r="B19" t="str">
        <f>'15-12-20'!K19</f>
        <v>Martínez Alonso</v>
      </c>
      <c r="C19" t="str">
        <f>'15-12-20'!L19</f>
        <v>comedor Rocha</v>
      </c>
      <c r="D19">
        <f>'15-12-20'!M19</f>
        <v>665070054</v>
      </c>
      <c r="E19">
        <f>'15-12-20'!O19</f>
        <v>0</v>
      </c>
      <c r="F19" t="str">
        <f>'15-12-20'!C19</f>
        <v>EXPRESS</v>
      </c>
      <c r="G19" t="str">
        <f>'15-12-20'!D19</f>
        <v>CALLOS</v>
      </c>
      <c r="H19" t="str">
        <f>'15-12-20'!E19</f>
        <v>PATATAS COCIDAS</v>
      </c>
      <c r="I19" t="str">
        <f>'15-12-20'!F19</f>
        <v>FRUTA</v>
      </c>
      <c r="J19" t="str">
        <f>'15-12-20'!G19</f>
        <v>AGUA</v>
      </c>
      <c r="K19">
        <f>'15-12-20'!O19</f>
        <v>0</v>
      </c>
      <c r="L19">
        <f>'15-12-20'!I19</f>
        <v>108</v>
      </c>
    </row>
    <row r="20" spans="1:12" x14ac:dyDescent="0.25">
      <c r="A20" t="str">
        <f>'15-12-20'!J20</f>
        <v>Carlos</v>
      </c>
      <c r="B20" t="str">
        <f>'15-12-20'!K20</f>
        <v>Cardama Calvo</v>
      </c>
      <c r="C20" t="str">
        <f>'15-12-20'!L20</f>
        <v>comedor I+D+i</v>
      </c>
      <c r="D20">
        <f>'15-12-20'!M20</f>
        <v>653904661</v>
      </c>
      <c r="E20">
        <f>'15-12-20'!O20</f>
        <v>0</v>
      </c>
      <c r="F20" t="str">
        <f>'15-12-20'!C20</f>
        <v>EXPRESS</v>
      </c>
      <c r="G20" t="str">
        <f>'15-12-20'!D20</f>
        <v>MUSLO DE PAVO ESTOFADO</v>
      </c>
      <c r="H20" t="str">
        <f>'15-12-20'!E20</f>
        <v>MENESTRA DE VERDURAS</v>
      </c>
      <c r="I20" t="str">
        <f>'15-12-20'!F20</f>
        <v>YOGURT</v>
      </c>
      <c r="J20" t="str">
        <f>'15-12-20'!G20</f>
        <v>AGUA</v>
      </c>
      <c r="K20">
        <f>'15-12-20'!O20</f>
        <v>0</v>
      </c>
      <c r="L20">
        <f>'15-12-20'!I20</f>
        <v>138</v>
      </c>
    </row>
    <row r="21" spans="1:12" x14ac:dyDescent="0.25">
      <c r="A21" t="str">
        <f>'15-12-20'!J21</f>
        <v>David</v>
      </c>
      <c r="B21" t="str">
        <f>'15-12-20'!K21</f>
        <v>Gonzalez Casete</v>
      </c>
      <c r="C21" t="str">
        <f>'15-12-20'!L21</f>
        <v>comedor Rocha</v>
      </c>
      <c r="D21">
        <f>'15-12-20'!M21</f>
        <v>609058780</v>
      </c>
      <c r="E21">
        <f>'15-12-20'!O21</f>
        <v>0</v>
      </c>
      <c r="F21" t="str">
        <f>'15-12-20'!C21</f>
        <v>EXPRESS</v>
      </c>
      <c r="G21" t="str">
        <f>'15-12-20'!D21</f>
        <v>MUSLO DE PAVO ESTOFADO</v>
      </c>
      <c r="H21" t="str">
        <f>'15-12-20'!E21</f>
        <v>ARROZ EN BLANCO</v>
      </c>
      <c r="I21" t="str">
        <f>'15-12-20'!F21</f>
        <v>FRUTA</v>
      </c>
      <c r="J21" t="str">
        <f>'15-12-20'!G21</f>
        <v>AGUA</v>
      </c>
      <c r="K21">
        <f>'15-12-20'!O21</f>
        <v>0</v>
      </c>
      <c r="L21">
        <f>'15-12-20'!I21</f>
        <v>131</v>
      </c>
    </row>
    <row r="22" spans="1:12" x14ac:dyDescent="0.25">
      <c r="A22" t="e">
        <f>'15-12-20'!J22</f>
        <v>#N/A</v>
      </c>
      <c r="B22" t="e">
        <f>'15-12-20'!K22</f>
        <v>#N/A</v>
      </c>
      <c r="C22" t="e">
        <f>'15-12-20'!L22</f>
        <v>#N/A</v>
      </c>
      <c r="D22" t="e">
        <f>'15-12-20'!M22</f>
        <v>#N/A</v>
      </c>
      <c r="E22" t="e">
        <f>'15-12-20'!O22</f>
        <v>#N/A</v>
      </c>
      <c r="F22">
        <f>'15-12-20'!C22</f>
        <v>0</v>
      </c>
      <c r="G22">
        <f>'15-12-20'!D22</f>
        <v>0</v>
      </c>
      <c r="H22">
        <f>'15-12-20'!E22</f>
        <v>0</v>
      </c>
      <c r="I22">
        <f>'15-12-20'!F22</f>
        <v>0</v>
      </c>
      <c r="J22">
        <f>'15-12-20'!G22</f>
        <v>0</v>
      </c>
      <c r="K22" t="e">
        <f>'15-12-20'!O22</f>
        <v>#N/A</v>
      </c>
      <c r="L22" t="e">
        <f>'15-12-20'!I22</f>
        <v>#N/A</v>
      </c>
    </row>
    <row r="23" spans="1:12" x14ac:dyDescent="0.25">
      <c r="A23" t="e">
        <f>'15-12-20'!J23</f>
        <v>#N/A</v>
      </c>
      <c r="B23" t="e">
        <f>'15-12-20'!K23</f>
        <v>#N/A</v>
      </c>
      <c r="C23" t="e">
        <f>'15-12-20'!L23</f>
        <v>#N/A</v>
      </c>
      <c r="D23" t="e">
        <f>'15-12-20'!M23</f>
        <v>#N/A</v>
      </c>
      <c r="E23" t="e">
        <f>'15-12-20'!O23</f>
        <v>#N/A</v>
      </c>
      <c r="F23">
        <f>'15-12-20'!C23</f>
        <v>0</v>
      </c>
      <c r="G23">
        <f>'15-12-20'!D23</f>
        <v>0</v>
      </c>
      <c r="H23">
        <f>'15-12-20'!E23</f>
        <v>0</v>
      </c>
      <c r="I23">
        <f>'15-12-20'!F23</f>
        <v>0</v>
      </c>
      <c r="J23">
        <f>'15-12-20'!G23</f>
        <v>0</v>
      </c>
      <c r="K23" t="e">
        <f>'15-12-20'!O23</f>
        <v>#N/A</v>
      </c>
      <c r="L23" t="e">
        <f>'15-12-20'!I23</f>
        <v>#N/A</v>
      </c>
    </row>
    <row r="24" spans="1:12" x14ac:dyDescent="0.25">
      <c r="A24" t="e">
        <f>'15-12-20'!J24</f>
        <v>#N/A</v>
      </c>
      <c r="B24" t="e">
        <f>'15-12-20'!K24</f>
        <v>#N/A</v>
      </c>
      <c r="C24" t="e">
        <f>'15-12-20'!L24</f>
        <v>#N/A</v>
      </c>
      <c r="D24" t="e">
        <f>'15-12-20'!M24</f>
        <v>#N/A</v>
      </c>
      <c r="E24" t="e">
        <f>'15-12-20'!O24</f>
        <v>#N/A</v>
      </c>
      <c r="F24">
        <f>'15-12-20'!C24</f>
        <v>0</v>
      </c>
      <c r="G24">
        <f>'15-12-20'!D24</f>
        <v>0</v>
      </c>
      <c r="H24">
        <f>'15-12-20'!E24</f>
        <v>0</v>
      </c>
      <c r="I24">
        <f>'15-12-20'!F24</f>
        <v>0</v>
      </c>
      <c r="J24">
        <f>'15-12-20'!G24</f>
        <v>0</v>
      </c>
      <c r="K24" t="e">
        <f>'15-12-20'!O24</f>
        <v>#N/A</v>
      </c>
      <c r="L24" t="e">
        <f>'15-12-20'!I24</f>
        <v>#N/A</v>
      </c>
    </row>
    <row r="25" spans="1:12" x14ac:dyDescent="0.25">
      <c r="A25" t="e">
        <f>'15-12-20'!J25</f>
        <v>#N/A</v>
      </c>
      <c r="B25" t="e">
        <f>'15-12-20'!K25</f>
        <v>#N/A</v>
      </c>
      <c r="C25" t="e">
        <f>'15-12-20'!L25</f>
        <v>#N/A</v>
      </c>
      <c r="D25" t="e">
        <f>'15-12-20'!M25</f>
        <v>#N/A</v>
      </c>
      <c r="E25" t="e">
        <f>'15-12-20'!O25</f>
        <v>#N/A</v>
      </c>
      <c r="F25">
        <f>'15-12-20'!C25</f>
        <v>0</v>
      </c>
      <c r="G25">
        <f>'15-12-20'!D25</f>
        <v>0</v>
      </c>
      <c r="H25">
        <f>'15-12-20'!E25</f>
        <v>0</v>
      </c>
      <c r="I25">
        <f>'15-12-20'!G25</f>
        <v>0</v>
      </c>
      <c r="J25">
        <f>'15-12-20'!G25</f>
        <v>0</v>
      </c>
      <c r="K25" t="e">
        <f>'15-12-20'!O25</f>
        <v>#N/A</v>
      </c>
      <c r="L25" t="e">
        <f>'15-12-20'!I25</f>
        <v>#N/A</v>
      </c>
    </row>
    <row r="26" spans="1:12" x14ac:dyDescent="0.25">
      <c r="A26" t="e">
        <f>'15-12-20'!J26</f>
        <v>#N/A</v>
      </c>
      <c r="B26" t="e">
        <f>'15-12-20'!K26</f>
        <v>#N/A</v>
      </c>
      <c r="C26" t="e">
        <f>'15-12-20'!L26</f>
        <v>#N/A</v>
      </c>
      <c r="D26" t="e">
        <f>'15-12-20'!M26</f>
        <v>#N/A</v>
      </c>
      <c r="E26" t="e">
        <f>'15-12-20'!O26</f>
        <v>#N/A</v>
      </c>
      <c r="F26">
        <f>'15-12-20'!C26</f>
        <v>0</v>
      </c>
      <c r="G26">
        <f>'15-12-20'!D26</f>
        <v>0</v>
      </c>
      <c r="H26">
        <f>'15-12-20'!E26</f>
        <v>0</v>
      </c>
      <c r="I26">
        <f>'15-12-20'!G26</f>
        <v>0</v>
      </c>
      <c r="J26">
        <f>'15-12-20'!G26</f>
        <v>0</v>
      </c>
      <c r="K26" t="e">
        <f>'15-12-20'!O26</f>
        <v>#N/A</v>
      </c>
      <c r="L26" t="e">
        <f>'15-12-20'!I26</f>
        <v>#N/A</v>
      </c>
    </row>
    <row r="27" spans="1:12" x14ac:dyDescent="0.25">
      <c r="A27" t="e">
        <f>'15-12-20'!J27</f>
        <v>#N/A</v>
      </c>
      <c r="B27" t="e">
        <f>'15-12-20'!K27</f>
        <v>#N/A</v>
      </c>
      <c r="C27" t="e">
        <f>'15-12-20'!L27</f>
        <v>#N/A</v>
      </c>
      <c r="D27" t="e">
        <f>'15-12-20'!M27</f>
        <v>#N/A</v>
      </c>
      <c r="E27" t="e">
        <f>'15-12-20'!O27</f>
        <v>#N/A</v>
      </c>
      <c r="F27">
        <f>'15-12-20'!C27</f>
        <v>0</v>
      </c>
      <c r="G27">
        <f>'15-12-20'!D27</f>
        <v>0</v>
      </c>
      <c r="H27">
        <f>'15-12-20'!E27</f>
        <v>0</v>
      </c>
      <c r="I27">
        <f>'15-12-20'!G27</f>
        <v>0</v>
      </c>
      <c r="J27">
        <f>'15-12-20'!G27</f>
        <v>0</v>
      </c>
      <c r="K27" t="e">
        <f>'15-12-20'!O27</f>
        <v>#N/A</v>
      </c>
      <c r="L27" t="e">
        <f>'15-12-20'!I27</f>
        <v>#N/A</v>
      </c>
    </row>
    <row r="28" spans="1:12" x14ac:dyDescent="0.25">
      <c r="A28" t="e">
        <f>'15-12-20'!J28</f>
        <v>#N/A</v>
      </c>
      <c r="B28" t="e">
        <f>'15-12-20'!K28</f>
        <v>#N/A</v>
      </c>
      <c r="C28" t="e">
        <f>'15-12-20'!L28</f>
        <v>#N/A</v>
      </c>
      <c r="D28" t="e">
        <f>'15-12-20'!M28</f>
        <v>#N/A</v>
      </c>
      <c r="E28" t="e">
        <f>'15-12-20'!O28</f>
        <v>#N/A</v>
      </c>
      <c r="F28">
        <f>'15-12-20'!C28</f>
        <v>0</v>
      </c>
      <c r="G28">
        <f>'15-12-20'!D28</f>
        <v>0</v>
      </c>
      <c r="H28">
        <f>'15-12-20'!E28</f>
        <v>0</v>
      </c>
      <c r="I28">
        <f>'15-12-20'!G28</f>
        <v>0</v>
      </c>
      <c r="J28">
        <f>'15-12-20'!G28</f>
        <v>0</v>
      </c>
      <c r="K28" t="e">
        <f>'15-12-20'!O28</f>
        <v>#N/A</v>
      </c>
      <c r="L28" t="e">
        <f>'15-12-20'!I28</f>
        <v>#N/A</v>
      </c>
    </row>
    <row r="29" spans="1:12" x14ac:dyDescent="0.25">
      <c r="A29" t="e">
        <f>'15-12-20'!J29</f>
        <v>#N/A</v>
      </c>
      <c r="B29" t="e">
        <f>'15-12-20'!K29</f>
        <v>#N/A</v>
      </c>
      <c r="C29" t="e">
        <f>'15-12-20'!L29</f>
        <v>#N/A</v>
      </c>
      <c r="D29" t="e">
        <f>'15-12-20'!M29</f>
        <v>#N/A</v>
      </c>
      <c r="E29" t="e">
        <f>'15-12-20'!O29</f>
        <v>#N/A</v>
      </c>
      <c r="F29">
        <f>'15-12-20'!C29</f>
        <v>0</v>
      </c>
      <c r="G29">
        <f>'15-12-20'!D29</f>
        <v>0</v>
      </c>
      <c r="H29">
        <f>'15-12-20'!E29</f>
        <v>0</v>
      </c>
      <c r="I29">
        <f>'15-12-20'!G29</f>
        <v>0</v>
      </c>
      <c r="J29">
        <f>'15-12-20'!G29</f>
        <v>0</v>
      </c>
      <c r="K29" t="e">
        <f>'15-12-20'!O29</f>
        <v>#N/A</v>
      </c>
      <c r="L29" t="e">
        <f>'15-12-20'!I29</f>
        <v>#N/A</v>
      </c>
    </row>
    <row r="30" spans="1:12" x14ac:dyDescent="0.25">
      <c r="A30" t="e">
        <f>'15-12-20'!J30</f>
        <v>#N/A</v>
      </c>
      <c r="B30" t="e">
        <f>'15-12-20'!K30</f>
        <v>#N/A</v>
      </c>
      <c r="C30" t="e">
        <f>'15-12-20'!L30</f>
        <v>#N/A</v>
      </c>
      <c r="D30" t="e">
        <f>'15-12-20'!M30</f>
        <v>#N/A</v>
      </c>
      <c r="E30" t="e">
        <f>'15-12-20'!O30</f>
        <v>#N/A</v>
      </c>
      <c r="F30">
        <f>'15-12-20'!C30</f>
        <v>0</v>
      </c>
      <c r="G30">
        <f>'15-12-20'!D30</f>
        <v>0</v>
      </c>
      <c r="H30">
        <f>'15-12-20'!E30</f>
        <v>0</v>
      </c>
      <c r="I30">
        <f>'15-12-20'!G30</f>
        <v>0</v>
      </c>
      <c r="J30">
        <f>'15-12-20'!G30</f>
        <v>0</v>
      </c>
      <c r="K30" t="e">
        <f>'15-12-20'!O30</f>
        <v>#N/A</v>
      </c>
      <c r="L30" t="e">
        <f>'15-12-20'!I30</f>
        <v>#N/A</v>
      </c>
    </row>
    <row r="31" spans="1:12" x14ac:dyDescent="0.25">
      <c r="A31" t="e">
        <f>'15-12-20'!J31</f>
        <v>#N/A</v>
      </c>
      <c r="B31" t="e">
        <f>'15-12-20'!K31</f>
        <v>#N/A</v>
      </c>
      <c r="C31" t="e">
        <f>'15-12-20'!L31</f>
        <v>#N/A</v>
      </c>
      <c r="D31" t="e">
        <f>'15-12-20'!M31</f>
        <v>#N/A</v>
      </c>
      <c r="E31" t="e">
        <f>'15-12-20'!O31</f>
        <v>#N/A</v>
      </c>
      <c r="F31">
        <f>'15-12-20'!C31</f>
        <v>0</v>
      </c>
      <c r="G31">
        <f>'15-12-20'!D31</f>
        <v>0</v>
      </c>
      <c r="H31">
        <f>'15-12-20'!E31</f>
        <v>0</v>
      </c>
      <c r="I31">
        <f>'15-12-20'!G31</f>
        <v>0</v>
      </c>
      <c r="J31">
        <f>'15-12-20'!G31</f>
        <v>0</v>
      </c>
      <c r="K31" t="e">
        <f>'15-12-20'!O31</f>
        <v>#N/A</v>
      </c>
      <c r="L31" t="e">
        <f>'15-12-20'!I31</f>
        <v>#N/A</v>
      </c>
    </row>
    <row r="32" spans="1:12" x14ac:dyDescent="0.25">
      <c r="A32" t="e">
        <f>'15-12-20'!J32</f>
        <v>#N/A</v>
      </c>
      <c r="B32" t="e">
        <f>'15-12-20'!K32</f>
        <v>#N/A</v>
      </c>
      <c r="C32" t="e">
        <f>'15-12-20'!L32</f>
        <v>#N/A</v>
      </c>
      <c r="D32" t="e">
        <f>'15-12-20'!M32</f>
        <v>#N/A</v>
      </c>
      <c r="E32" t="e">
        <f>'15-12-20'!O32</f>
        <v>#N/A</v>
      </c>
      <c r="F32">
        <f>'15-12-20'!C32</f>
        <v>0</v>
      </c>
      <c r="G32">
        <f>'15-12-20'!D32</f>
        <v>0</v>
      </c>
      <c r="H32">
        <f>'15-12-20'!E32</f>
        <v>0</v>
      </c>
      <c r="I32">
        <f>'15-12-20'!G32</f>
        <v>0</v>
      </c>
      <c r="J32">
        <f>'15-12-20'!G32</f>
        <v>0</v>
      </c>
      <c r="K32" t="e">
        <f>'15-12-20'!O32</f>
        <v>#N/A</v>
      </c>
      <c r="L32" t="e">
        <f>'15-12-20'!I32</f>
        <v>#N/A</v>
      </c>
    </row>
    <row r="33" spans="1:12" x14ac:dyDescent="0.25">
      <c r="A33" t="e">
        <f>'15-12-20'!J33</f>
        <v>#N/A</v>
      </c>
      <c r="B33" t="e">
        <f>'15-12-20'!K33</f>
        <v>#N/A</v>
      </c>
      <c r="C33" t="e">
        <f>'15-12-20'!L33</f>
        <v>#N/A</v>
      </c>
      <c r="D33" t="e">
        <f>'15-12-20'!M33</f>
        <v>#N/A</v>
      </c>
      <c r="E33" t="e">
        <f>'15-12-20'!O33</f>
        <v>#N/A</v>
      </c>
      <c r="F33">
        <f>'15-12-20'!C33</f>
        <v>0</v>
      </c>
      <c r="G33">
        <f>'15-12-20'!D33</f>
        <v>0</v>
      </c>
      <c r="H33">
        <f>'15-12-20'!E33</f>
        <v>0</v>
      </c>
      <c r="I33">
        <f>'15-12-20'!G33</f>
        <v>0</v>
      </c>
      <c r="J33">
        <f>'15-12-20'!G33</f>
        <v>0</v>
      </c>
      <c r="K33" t="e">
        <f>'15-12-20'!O33</f>
        <v>#N/A</v>
      </c>
      <c r="L33" t="e">
        <f>'15-12-20'!I33</f>
        <v>#N/A</v>
      </c>
    </row>
    <row r="34" spans="1:12" x14ac:dyDescent="0.25">
      <c r="A34" t="e">
        <f>'15-12-20'!J34</f>
        <v>#N/A</v>
      </c>
      <c r="B34" t="e">
        <f>'15-12-20'!K34</f>
        <v>#N/A</v>
      </c>
      <c r="C34" t="e">
        <f>'15-12-20'!L34</f>
        <v>#N/A</v>
      </c>
      <c r="D34" t="e">
        <f>'15-12-20'!M34</f>
        <v>#N/A</v>
      </c>
      <c r="E34" t="e">
        <f>'15-12-20'!O34</f>
        <v>#N/A</v>
      </c>
      <c r="F34">
        <f>'15-12-20'!C34</f>
        <v>0</v>
      </c>
      <c r="G34">
        <f>'15-12-20'!D34</f>
        <v>0</v>
      </c>
      <c r="H34">
        <f>'15-12-20'!E34</f>
        <v>0</v>
      </c>
      <c r="I34">
        <f>'15-12-20'!G34</f>
        <v>0</v>
      </c>
      <c r="J34">
        <f>'15-12-20'!G34</f>
        <v>0</v>
      </c>
      <c r="K34" t="e">
        <f>'15-12-20'!O34</f>
        <v>#N/A</v>
      </c>
      <c r="L34" t="e">
        <f>'15-12-20'!I34</f>
        <v>#N/A</v>
      </c>
    </row>
    <row r="35" spans="1:12" x14ac:dyDescent="0.25">
      <c r="A35" t="e">
        <f>'15-12-20'!J35</f>
        <v>#N/A</v>
      </c>
      <c r="B35" t="e">
        <f>'15-12-20'!K35</f>
        <v>#N/A</v>
      </c>
      <c r="C35" t="e">
        <f>'15-12-20'!L35</f>
        <v>#N/A</v>
      </c>
      <c r="D35" t="e">
        <f>'15-12-20'!M35</f>
        <v>#N/A</v>
      </c>
      <c r="E35" t="e">
        <f>'15-12-20'!O35</f>
        <v>#N/A</v>
      </c>
      <c r="F35">
        <f>'15-12-20'!C35</f>
        <v>0</v>
      </c>
      <c r="G35">
        <f>'15-12-20'!D35</f>
        <v>0</v>
      </c>
      <c r="H35">
        <f>'15-12-20'!E35</f>
        <v>0</v>
      </c>
      <c r="I35">
        <f>'15-12-20'!G35</f>
        <v>0</v>
      </c>
      <c r="J35">
        <f>'15-12-20'!G35</f>
        <v>0</v>
      </c>
      <c r="K35" t="e">
        <f>'15-12-20'!O35</f>
        <v>#N/A</v>
      </c>
      <c r="L35" t="e">
        <f>'15-12-20'!I35</f>
        <v>#N/A</v>
      </c>
    </row>
    <row r="36" spans="1:12" x14ac:dyDescent="0.25">
      <c r="A36" t="e">
        <f>'15-12-20'!J36</f>
        <v>#N/A</v>
      </c>
      <c r="B36" t="e">
        <f>'15-12-20'!K36</f>
        <v>#N/A</v>
      </c>
      <c r="C36" t="e">
        <f>'15-12-20'!L36</f>
        <v>#N/A</v>
      </c>
      <c r="D36" t="e">
        <f>'15-12-20'!M36</f>
        <v>#N/A</v>
      </c>
      <c r="E36" t="e">
        <f>'15-12-20'!O36</f>
        <v>#N/A</v>
      </c>
      <c r="F36">
        <f>'15-12-20'!C36</f>
        <v>0</v>
      </c>
      <c r="G36">
        <f>'15-12-20'!D36</f>
        <v>0</v>
      </c>
      <c r="H36">
        <f>'15-12-20'!E36</f>
        <v>0</v>
      </c>
      <c r="I36">
        <f>'15-12-20'!G36</f>
        <v>0</v>
      </c>
      <c r="J36">
        <f>'15-12-20'!G36</f>
        <v>0</v>
      </c>
      <c r="K36" t="e">
        <f>'15-12-20'!O36</f>
        <v>#N/A</v>
      </c>
      <c r="L36" t="e">
        <f>'15-12-20'!I36</f>
        <v>#N/A</v>
      </c>
    </row>
    <row r="37" spans="1:12" x14ac:dyDescent="0.25">
      <c r="A37" t="e">
        <f>'15-12-20'!J37</f>
        <v>#N/A</v>
      </c>
      <c r="B37" t="e">
        <f>'15-12-20'!K37</f>
        <v>#N/A</v>
      </c>
      <c r="C37" t="e">
        <f>'15-12-20'!L37</f>
        <v>#N/A</v>
      </c>
      <c r="D37" t="e">
        <f>'15-12-20'!M37</f>
        <v>#N/A</v>
      </c>
      <c r="E37" t="e">
        <f>'15-12-20'!O37</f>
        <v>#N/A</v>
      </c>
      <c r="F37">
        <f>'15-12-20'!C37</f>
        <v>0</v>
      </c>
      <c r="G37">
        <f>'15-12-20'!D37</f>
        <v>0</v>
      </c>
      <c r="H37">
        <f>'15-12-20'!E37</f>
        <v>0</v>
      </c>
      <c r="I37">
        <f>'15-12-20'!G37</f>
        <v>0</v>
      </c>
      <c r="J37">
        <f>'15-12-20'!G37</f>
        <v>0</v>
      </c>
      <c r="K37" t="e">
        <f>'15-12-20'!O37</f>
        <v>#N/A</v>
      </c>
      <c r="L37" t="e">
        <f>'15-12-20'!I37</f>
        <v>#N/A</v>
      </c>
    </row>
    <row r="38" spans="1:12" x14ac:dyDescent="0.25">
      <c r="A38" t="e">
        <f>'15-12-20'!J38</f>
        <v>#N/A</v>
      </c>
      <c r="B38" t="e">
        <f>'15-12-20'!K38</f>
        <v>#N/A</v>
      </c>
      <c r="C38" t="e">
        <f>'15-12-20'!L38</f>
        <v>#N/A</v>
      </c>
      <c r="D38" t="e">
        <f>'15-12-20'!M38</f>
        <v>#N/A</v>
      </c>
      <c r="E38" t="e">
        <f>'15-12-20'!O38</f>
        <v>#N/A</v>
      </c>
      <c r="F38">
        <f>'15-12-20'!C38</f>
        <v>0</v>
      </c>
      <c r="G38">
        <f>'15-12-20'!D38</f>
        <v>0</v>
      </c>
      <c r="H38">
        <f>'15-12-20'!E38</f>
        <v>0</v>
      </c>
      <c r="I38">
        <f>'15-12-20'!G38</f>
        <v>0</v>
      </c>
      <c r="J38">
        <f>'15-12-20'!G38</f>
        <v>0</v>
      </c>
      <c r="K38" t="e">
        <f>'15-12-20'!O38</f>
        <v>#N/A</v>
      </c>
      <c r="L38" t="e">
        <f>'15-12-20'!I38</f>
        <v>#N/A</v>
      </c>
    </row>
    <row r="39" spans="1:12" x14ac:dyDescent="0.25">
      <c r="A39" t="e">
        <f>'15-12-20'!J39</f>
        <v>#N/A</v>
      </c>
      <c r="B39" t="e">
        <f>'15-12-20'!K39</f>
        <v>#N/A</v>
      </c>
      <c r="C39" t="e">
        <f>'15-12-20'!L39</f>
        <v>#N/A</v>
      </c>
      <c r="D39" t="e">
        <f>'15-12-20'!M39</f>
        <v>#N/A</v>
      </c>
      <c r="E39" t="e">
        <f>'15-12-20'!O39</f>
        <v>#N/A</v>
      </c>
      <c r="F39">
        <f>'15-12-20'!C39</f>
        <v>0</v>
      </c>
      <c r="G39">
        <f>'15-12-20'!D39</f>
        <v>0</v>
      </c>
      <c r="H39">
        <f>'15-12-20'!E39</f>
        <v>0</v>
      </c>
      <c r="I39">
        <f>'15-12-20'!G39</f>
        <v>0</v>
      </c>
      <c r="J39">
        <f>'15-12-20'!G39</f>
        <v>0</v>
      </c>
      <c r="K39" t="e">
        <f>'15-12-20'!O39</f>
        <v>#N/A</v>
      </c>
      <c r="L39" t="e">
        <f>'15-12-20'!I39</f>
        <v>#N/A</v>
      </c>
    </row>
    <row r="40" spans="1:12" x14ac:dyDescent="0.25">
      <c r="A40" t="e">
        <f>'15-12-20'!J40</f>
        <v>#N/A</v>
      </c>
      <c r="B40" t="e">
        <f>'15-12-20'!K40</f>
        <v>#N/A</v>
      </c>
      <c r="C40" t="e">
        <f>'15-12-20'!L40</f>
        <v>#N/A</v>
      </c>
      <c r="D40" t="e">
        <f>'15-12-20'!M40</f>
        <v>#N/A</v>
      </c>
      <c r="E40" t="e">
        <f>'15-12-20'!O40</f>
        <v>#N/A</v>
      </c>
      <c r="F40">
        <f>'15-12-20'!C40</f>
        <v>0</v>
      </c>
      <c r="G40">
        <f>'15-12-20'!D40</f>
        <v>0</v>
      </c>
      <c r="H40">
        <f>'15-12-20'!E40</f>
        <v>0</v>
      </c>
      <c r="I40">
        <f>'15-12-20'!G40</f>
        <v>0</v>
      </c>
      <c r="J40">
        <f>'15-12-20'!G40</f>
        <v>0</v>
      </c>
      <c r="K40" t="e">
        <f>'15-12-20'!O40</f>
        <v>#N/A</v>
      </c>
      <c r="L40" t="e">
        <f>'15-12-20'!I40</f>
        <v>#N/A</v>
      </c>
    </row>
    <row r="41" spans="1:12" x14ac:dyDescent="0.25">
      <c r="A41" t="e">
        <f>'15-12-20'!J41</f>
        <v>#N/A</v>
      </c>
      <c r="B41" t="e">
        <f>'15-12-20'!K41</f>
        <v>#N/A</v>
      </c>
      <c r="C41" t="e">
        <f>'15-12-20'!L41</f>
        <v>#N/A</v>
      </c>
      <c r="D41" t="e">
        <f>'15-12-20'!M41</f>
        <v>#N/A</v>
      </c>
      <c r="E41" t="e">
        <f>'15-12-20'!O41</f>
        <v>#N/A</v>
      </c>
      <c r="F41">
        <f>'15-12-20'!C41</f>
        <v>0</v>
      </c>
      <c r="G41">
        <f>'15-12-20'!D41</f>
        <v>0</v>
      </c>
      <c r="H41">
        <f>'15-12-20'!E41</f>
        <v>0</v>
      </c>
      <c r="I41">
        <f>'15-12-20'!G41</f>
        <v>0</v>
      </c>
      <c r="J41">
        <f>'15-12-20'!G41</f>
        <v>0</v>
      </c>
      <c r="K41" t="e">
        <f>'15-12-20'!O41</f>
        <v>#N/A</v>
      </c>
      <c r="L41" t="e">
        <f>'15-12-20'!I41</f>
        <v>#N/A</v>
      </c>
    </row>
    <row r="42" spans="1:12" x14ac:dyDescent="0.25">
      <c r="A42" t="e">
        <f>'15-12-20'!J42</f>
        <v>#N/A</v>
      </c>
      <c r="B42" t="e">
        <f>'15-12-20'!K42</f>
        <v>#N/A</v>
      </c>
      <c r="C42" t="e">
        <f>'15-12-20'!L42</f>
        <v>#N/A</v>
      </c>
      <c r="D42" t="e">
        <f>'15-12-20'!M42</f>
        <v>#N/A</v>
      </c>
      <c r="E42" t="e">
        <f>'15-12-20'!O42</f>
        <v>#N/A</v>
      </c>
      <c r="F42">
        <f>'15-12-20'!C42</f>
        <v>0</v>
      </c>
      <c r="G42">
        <f>'15-12-20'!D42</f>
        <v>0</v>
      </c>
      <c r="H42">
        <f>'15-12-20'!E42</f>
        <v>0</v>
      </c>
      <c r="I42">
        <f>'15-12-20'!G42</f>
        <v>0</v>
      </c>
      <c r="J42">
        <f>'15-12-20'!G42</f>
        <v>0</v>
      </c>
      <c r="K42" t="e">
        <f>'15-12-20'!O42</f>
        <v>#N/A</v>
      </c>
      <c r="L42" t="e">
        <f>'15-12-20'!I42</f>
        <v>#N/A</v>
      </c>
    </row>
    <row r="43" spans="1:12" x14ac:dyDescent="0.25">
      <c r="A43" t="e">
        <f>'15-12-20'!J43</f>
        <v>#N/A</v>
      </c>
      <c r="B43" t="e">
        <f>'15-12-20'!K43</f>
        <v>#N/A</v>
      </c>
      <c r="C43" t="e">
        <f>'15-12-20'!L43</f>
        <v>#N/A</v>
      </c>
      <c r="D43" t="e">
        <f>'15-12-20'!M43</f>
        <v>#N/A</v>
      </c>
      <c r="E43" t="e">
        <f>'15-12-20'!O43</f>
        <v>#N/A</v>
      </c>
      <c r="F43">
        <f>'15-12-20'!C43</f>
        <v>0</v>
      </c>
      <c r="G43">
        <f>'15-12-20'!D43</f>
        <v>0</v>
      </c>
      <c r="H43">
        <f>'15-12-20'!E43</f>
        <v>0</v>
      </c>
      <c r="I43">
        <f>'15-12-20'!G43</f>
        <v>0</v>
      </c>
      <c r="J43">
        <f>'15-12-20'!G43</f>
        <v>0</v>
      </c>
      <c r="K43" t="e">
        <f>'15-12-20'!O43</f>
        <v>#N/A</v>
      </c>
      <c r="L43" t="e">
        <f>'15-12-20'!I43</f>
        <v>#N/A</v>
      </c>
    </row>
    <row r="44" spans="1:12" x14ac:dyDescent="0.25">
      <c r="A44" t="e">
        <f>'15-12-20'!J44</f>
        <v>#N/A</v>
      </c>
      <c r="B44" t="e">
        <f>'15-12-20'!K44</f>
        <v>#N/A</v>
      </c>
      <c r="C44" t="e">
        <f>'15-12-20'!L44</f>
        <v>#N/A</v>
      </c>
      <c r="D44" t="e">
        <f>'15-12-20'!M44</f>
        <v>#N/A</v>
      </c>
      <c r="E44" t="e">
        <f>'15-12-20'!O44</f>
        <v>#N/A</v>
      </c>
      <c r="F44">
        <f>'15-12-20'!C44</f>
        <v>0</v>
      </c>
      <c r="G44">
        <f>'15-12-20'!D44</f>
        <v>0</v>
      </c>
      <c r="H44">
        <f>'15-12-20'!E44</f>
        <v>0</v>
      </c>
      <c r="I44">
        <f>'15-12-20'!G44</f>
        <v>0</v>
      </c>
      <c r="J44">
        <f>'15-12-20'!G44</f>
        <v>0</v>
      </c>
      <c r="K44" t="e">
        <f>'15-12-20'!O44</f>
        <v>#N/A</v>
      </c>
      <c r="L44" t="e">
        <f>'15-12-20'!I44</f>
        <v>#N/A</v>
      </c>
    </row>
    <row r="45" spans="1:12" x14ac:dyDescent="0.25">
      <c r="A45" t="e">
        <f>'15-12-20'!J45</f>
        <v>#N/A</v>
      </c>
      <c r="B45" t="e">
        <f>'15-12-20'!K45</f>
        <v>#N/A</v>
      </c>
      <c r="C45" t="e">
        <f>'15-12-20'!L45</f>
        <v>#N/A</v>
      </c>
      <c r="D45" t="e">
        <f>'15-12-20'!M45</f>
        <v>#N/A</v>
      </c>
      <c r="E45" t="e">
        <f>'15-12-20'!O45</f>
        <v>#N/A</v>
      </c>
      <c r="F45">
        <f>'15-12-20'!C45</f>
        <v>0</v>
      </c>
      <c r="G45">
        <f>'15-12-20'!D45</f>
        <v>0</v>
      </c>
      <c r="H45">
        <f>'15-12-20'!E45</f>
        <v>0</v>
      </c>
      <c r="I45">
        <f>'15-12-20'!G45</f>
        <v>0</v>
      </c>
      <c r="J45">
        <f>'15-12-20'!G45</f>
        <v>0</v>
      </c>
      <c r="K45" t="e">
        <f>'15-12-20'!O45</f>
        <v>#N/A</v>
      </c>
      <c r="L45" t="e">
        <f>'15-12-20'!I45</f>
        <v>#N/A</v>
      </c>
    </row>
    <row r="46" spans="1:12" x14ac:dyDescent="0.25">
      <c r="A46" t="e">
        <f>'15-12-20'!J46</f>
        <v>#N/A</v>
      </c>
      <c r="B46" t="e">
        <f>'15-12-20'!K46</f>
        <v>#N/A</v>
      </c>
      <c r="C46" t="e">
        <f>'15-12-20'!L46</f>
        <v>#N/A</v>
      </c>
      <c r="D46" t="e">
        <f>'15-12-20'!M46</f>
        <v>#N/A</v>
      </c>
      <c r="E46" t="e">
        <f>'15-12-20'!O46</f>
        <v>#N/A</v>
      </c>
      <c r="F46">
        <f>'15-12-20'!C46</f>
        <v>0</v>
      </c>
      <c r="G46">
        <f>'15-12-20'!D46</f>
        <v>0</v>
      </c>
      <c r="H46">
        <f>'15-12-20'!E46</f>
        <v>0</v>
      </c>
      <c r="I46">
        <f>'15-12-20'!G46</f>
        <v>0</v>
      </c>
      <c r="J46">
        <f>'15-12-20'!G46</f>
        <v>0</v>
      </c>
      <c r="K46" t="e">
        <f>'15-12-20'!O46</f>
        <v>#N/A</v>
      </c>
      <c r="L46" t="e">
        <f>'15-12-20'!I46</f>
        <v>#N/A</v>
      </c>
    </row>
    <row r="47" spans="1:12" x14ac:dyDescent="0.25">
      <c r="A47" t="e">
        <f>'15-12-20'!J47</f>
        <v>#N/A</v>
      </c>
      <c r="B47" t="e">
        <f>'15-12-20'!K47</f>
        <v>#N/A</v>
      </c>
      <c r="C47" t="e">
        <f>'15-12-20'!L47</f>
        <v>#N/A</v>
      </c>
      <c r="D47" t="e">
        <f>'15-12-20'!M47</f>
        <v>#N/A</v>
      </c>
      <c r="E47" t="e">
        <f>'15-12-20'!O47</f>
        <v>#N/A</v>
      </c>
      <c r="F47">
        <f>'15-12-20'!C47</f>
        <v>0</v>
      </c>
      <c r="G47">
        <f>'15-12-20'!D47</f>
        <v>0</v>
      </c>
      <c r="H47">
        <f>'15-12-20'!E47</f>
        <v>0</v>
      </c>
      <c r="I47">
        <f>'15-12-20'!G47</f>
        <v>0</v>
      </c>
      <c r="J47">
        <f>'15-12-20'!G47</f>
        <v>0</v>
      </c>
      <c r="K47" t="e">
        <f>'15-12-20'!O47</f>
        <v>#N/A</v>
      </c>
      <c r="L47" t="e">
        <f>'15-12-20'!I47</f>
        <v>#N/A</v>
      </c>
    </row>
    <row r="48" spans="1:12" x14ac:dyDescent="0.25">
      <c r="A48" t="e">
        <f>'15-12-20'!J48</f>
        <v>#N/A</v>
      </c>
      <c r="B48" t="e">
        <f>'15-12-20'!K48</f>
        <v>#N/A</v>
      </c>
      <c r="C48" t="e">
        <f>'15-12-20'!L48</f>
        <v>#N/A</v>
      </c>
      <c r="D48" t="e">
        <f>'15-12-20'!M48</f>
        <v>#N/A</v>
      </c>
      <c r="E48" t="e">
        <f>'15-12-20'!O48</f>
        <v>#N/A</v>
      </c>
      <c r="F48">
        <f>'15-12-20'!C48</f>
        <v>0</v>
      </c>
      <c r="G48">
        <f>'15-12-20'!D48</f>
        <v>0</v>
      </c>
      <c r="H48">
        <f>'15-12-20'!E48</f>
        <v>0</v>
      </c>
      <c r="I48">
        <f>'15-12-20'!G48</f>
        <v>0</v>
      </c>
      <c r="J48">
        <f>'15-12-20'!G48</f>
        <v>0</v>
      </c>
      <c r="K48" t="e">
        <f>'15-12-20'!O48</f>
        <v>#N/A</v>
      </c>
      <c r="L48" t="e">
        <f>'15-12-20'!I48</f>
        <v>#N/A</v>
      </c>
    </row>
    <row r="49" spans="1:12" x14ac:dyDescent="0.25">
      <c r="A49" t="e">
        <f>'15-12-20'!J49</f>
        <v>#N/A</v>
      </c>
      <c r="B49" t="e">
        <f>'15-12-20'!K49</f>
        <v>#N/A</v>
      </c>
      <c r="C49" t="e">
        <f>'15-12-20'!L49</f>
        <v>#N/A</v>
      </c>
      <c r="D49" t="e">
        <f>'15-12-20'!M49</f>
        <v>#N/A</v>
      </c>
      <c r="E49" t="e">
        <f>'15-12-20'!O49</f>
        <v>#N/A</v>
      </c>
      <c r="F49">
        <f>'15-12-20'!C49</f>
        <v>0</v>
      </c>
      <c r="G49">
        <f>'15-12-20'!D49</f>
        <v>0</v>
      </c>
      <c r="H49">
        <f>'15-12-20'!E49</f>
        <v>0</v>
      </c>
      <c r="I49">
        <f>'15-12-20'!G49</f>
        <v>0</v>
      </c>
      <c r="J49">
        <f>'15-12-20'!G49</f>
        <v>0</v>
      </c>
      <c r="K49" t="e">
        <f>'15-12-20'!O49</f>
        <v>#N/A</v>
      </c>
      <c r="L49" t="e">
        <f>'15-12-20'!I49</f>
        <v>#N/A</v>
      </c>
    </row>
    <row r="50" spans="1:12" x14ac:dyDescent="0.25">
      <c r="A50" t="e">
        <f>'15-12-20'!J50</f>
        <v>#N/A</v>
      </c>
      <c r="B50" t="e">
        <f>'15-12-20'!K50</f>
        <v>#N/A</v>
      </c>
      <c r="C50" t="e">
        <f>'15-12-20'!L50</f>
        <v>#N/A</v>
      </c>
      <c r="D50" t="e">
        <f>'15-12-20'!M50</f>
        <v>#N/A</v>
      </c>
      <c r="E50" t="e">
        <f>'15-12-20'!O50</f>
        <v>#N/A</v>
      </c>
      <c r="F50">
        <f>'15-12-20'!C50</f>
        <v>0</v>
      </c>
      <c r="G50">
        <f>'15-12-20'!D50</f>
        <v>0</v>
      </c>
      <c r="H50">
        <f>'15-12-20'!E50</f>
        <v>0</v>
      </c>
      <c r="I50">
        <f>'15-12-20'!G50</f>
        <v>0</v>
      </c>
      <c r="J50">
        <f>'15-12-20'!G50</f>
        <v>0</v>
      </c>
      <c r="K50" t="e">
        <f>'15-12-20'!O50</f>
        <v>#N/A</v>
      </c>
      <c r="L50" t="e">
        <f>'15-12-20'!I50</f>
        <v>#N/A</v>
      </c>
    </row>
    <row r="51" spans="1:12" x14ac:dyDescent="0.25">
      <c r="A51" t="e">
        <f>'15-12-20'!J51</f>
        <v>#N/A</v>
      </c>
      <c r="B51" t="e">
        <f>'15-12-20'!K51</f>
        <v>#N/A</v>
      </c>
      <c r="C51" t="e">
        <f>'15-12-20'!L51</f>
        <v>#N/A</v>
      </c>
      <c r="D51" t="e">
        <f>'15-12-20'!M51</f>
        <v>#N/A</v>
      </c>
      <c r="E51" t="e">
        <f>'15-12-20'!O51</f>
        <v>#N/A</v>
      </c>
      <c r="F51">
        <f>'15-12-20'!C51</f>
        <v>0</v>
      </c>
      <c r="G51">
        <f>'15-12-20'!D51</f>
        <v>0</v>
      </c>
      <c r="H51">
        <f>'15-12-20'!E51</f>
        <v>0</v>
      </c>
      <c r="I51">
        <f>'15-12-20'!G51</f>
        <v>0</v>
      </c>
      <c r="J51">
        <f>'15-12-20'!G51</f>
        <v>0</v>
      </c>
      <c r="K51" t="e">
        <f>'15-12-20'!O51</f>
        <v>#N/A</v>
      </c>
      <c r="L51" t="e">
        <f>'15-12-20'!I51</f>
        <v>#N/A</v>
      </c>
    </row>
    <row r="52" spans="1:12" x14ac:dyDescent="0.25">
      <c r="A52" t="e">
        <f>'15-12-20'!J52</f>
        <v>#N/A</v>
      </c>
      <c r="B52" t="e">
        <f>'15-12-20'!K52</f>
        <v>#N/A</v>
      </c>
      <c r="C52" t="e">
        <f>'15-12-20'!L52</f>
        <v>#N/A</v>
      </c>
      <c r="D52" t="e">
        <f>'15-12-20'!M52</f>
        <v>#N/A</v>
      </c>
      <c r="E52" t="e">
        <f>'15-12-20'!O52</f>
        <v>#N/A</v>
      </c>
      <c r="F52">
        <f>'15-12-20'!C52</f>
        <v>0</v>
      </c>
      <c r="G52">
        <f>'15-12-20'!D52</f>
        <v>0</v>
      </c>
      <c r="H52">
        <f>'15-12-20'!E52</f>
        <v>0</v>
      </c>
      <c r="I52">
        <f>'15-12-20'!G52</f>
        <v>0</v>
      </c>
      <c r="J52">
        <f>'15-12-20'!G52</f>
        <v>0</v>
      </c>
      <c r="K52" t="e">
        <f>'15-12-20'!O52</f>
        <v>#N/A</v>
      </c>
      <c r="L52" t="e">
        <f>'15-12-20'!I52</f>
        <v>#N/A</v>
      </c>
    </row>
    <row r="53" spans="1:12" x14ac:dyDescent="0.25">
      <c r="A53" t="e">
        <f>'15-12-20'!J53</f>
        <v>#N/A</v>
      </c>
      <c r="B53" t="e">
        <f>'15-12-20'!K53</f>
        <v>#N/A</v>
      </c>
      <c r="C53" t="e">
        <f>'15-12-20'!L53</f>
        <v>#N/A</v>
      </c>
      <c r="D53" t="e">
        <f>'15-12-20'!M53</f>
        <v>#N/A</v>
      </c>
      <c r="E53" t="e">
        <f>'15-12-20'!O53</f>
        <v>#N/A</v>
      </c>
      <c r="F53">
        <f>'15-12-20'!C53</f>
        <v>0</v>
      </c>
      <c r="G53">
        <f>'15-12-20'!D53</f>
        <v>0</v>
      </c>
      <c r="H53">
        <f>'15-12-20'!E53</f>
        <v>0</v>
      </c>
      <c r="I53">
        <f>'15-12-20'!G53</f>
        <v>0</v>
      </c>
      <c r="J53">
        <f>'15-12-20'!G53</f>
        <v>0</v>
      </c>
      <c r="K53" t="e">
        <f>'15-12-20'!O53</f>
        <v>#N/A</v>
      </c>
      <c r="L53" t="e">
        <f>'15-12-20'!I53</f>
        <v>#N/A</v>
      </c>
    </row>
    <row r="54" spans="1:12" x14ac:dyDescent="0.25">
      <c r="A54" t="e">
        <f>'15-12-20'!J54</f>
        <v>#N/A</v>
      </c>
      <c r="B54" t="e">
        <f>'15-12-20'!K54</f>
        <v>#N/A</v>
      </c>
      <c r="C54" t="e">
        <f>'15-12-20'!L54</f>
        <v>#N/A</v>
      </c>
      <c r="D54" t="e">
        <f>'15-12-20'!M54</f>
        <v>#N/A</v>
      </c>
      <c r="E54" t="e">
        <f>'15-12-20'!O54</f>
        <v>#N/A</v>
      </c>
      <c r="F54">
        <f>'15-12-20'!C54</f>
        <v>0</v>
      </c>
      <c r="G54">
        <f>'15-12-20'!D54</f>
        <v>0</v>
      </c>
      <c r="H54">
        <f>'15-12-20'!E54</f>
        <v>0</v>
      </c>
      <c r="I54">
        <f>'15-12-20'!G54</f>
        <v>0</v>
      </c>
      <c r="J54">
        <f>'15-12-20'!G54</f>
        <v>0</v>
      </c>
      <c r="K54" t="e">
        <f>'15-12-20'!O54</f>
        <v>#N/A</v>
      </c>
      <c r="L54" t="e">
        <f>'15-12-20'!I54</f>
        <v>#N/A</v>
      </c>
    </row>
    <row r="55" spans="1:12" x14ac:dyDescent="0.25">
      <c r="A55">
        <f>'15-12-20'!J55</f>
        <v>0</v>
      </c>
      <c r="B55">
        <f>'15-12-20'!K55</f>
        <v>0</v>
      </c>
      <c r="C55">
        <f>'15-12-20'!L55</f>
        <v>0</v>
      </c>
      <c r="D55">
        <f>'15-12-20'!M55</f>
        <v>0</v>
      </c>
      <c r="E55">
        <f>'15-12-20'!O55</f>
        <v>0</v>
      </c>
      <c r="F55">
        <f>'15-12-20'!C55</f>
        <v>0</v>
      </c>
      <c r="G55">
        <f>'15-12-20'!D55</f>
        <v>0</v>
      </c>
      <c r="H55">
        <f>'15-12-20'!E55</f>
        <v>0</v>
      </c>
      <c r="I55">
        <f>'15-12-20'!G55</f>
        <v>0</v>
      </c>
      <c r="J55">
        <f>'15-12-20'!G55</f>
        <v>0</v>
      </c>
      <c r="K55">
        <f>'15-12-20'!O55</f>
        <v>0</v>
      </c>
      <c r="L55">
        <f>'15-12-20'!I55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17    comedor Comercial</v>
      </c>
      <c r="B2" t="str">
        <f>CONCATENATE(ETIQUETAS!A2," ",ETIQUETAS!B2)</f>
        <v>Manuel Regueiro Seoane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237    comedor Comercial</v>
      </c>
      <c r="B3" t="str">
        <f>CONCATENATE(ETIQUETAS!A3," ",ETIQUETAS!B3)</f>
        <v>Pablo Arufe Lires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0    comedor Comercial</v>
      </c>
      <c r="B4" t="str">
        <f>CONCATENATE(ETIQUETAS!A4," ",ETIQUETAS!B4)</f>
        <v>DARÍO XOÁN PÉREZ CUENCA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229    comedor I+D+i</v>
      </c>
      <c r="B5" t="str">
        <f>CONCATENATE(ETIQUETAS!A5," ",ETIQUETAS!B5)</f>
        <v>IVAN BOTANA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19    comedor Rocha</v>
      </c>
      <c r="B6" t="str">
        <f>CONCATENATE(ETIQUETAS!A6," ",ETIQUETAS!B6)</f>
        <v>Luis Carlos Argudín Diéguez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0    comedor I+D+i</v>
      </c>
      <c r="B7" t="str">
        <f>CONCATENATE(ETIQUETAS!A7," ",ETIQUETAS!B7)</f>
        <v>Jorge Montero Gabarro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136    comedor I+D+i</v>
      </c>
      <c r="B8" t="str">
        <f>CONCATENATE(ETIQUETAS!A8," ",ETIQUETAS!B8)</f>
        <v>Olalla Galiñanes Feijoo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224    comedor Comercial</v>
      </c>
      <c r="B9" t="str">
        <f>CONCATENATE(ETIQUETAS!A9," ",ETIQUETAS!B9)</f>
        <v>Alfonso Ibáñez Outeiro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66    comedor Rocha</v>
      </c>
      <c r="B10" t="str">
        <f>CONCATENATE(ETIQUETAS!A10," ",ETIQUETAS!B10)</f>
        <v>Anxo Fernandez Iglesias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60    comedor I+D+i</v>
      </c>
      <c r="B11" t="str">
        <f>CONCATENATE(ETIQUETAS!A11," ",ETIQUETAS!B11)</f>
        <v>ANDREA MIGUENS CORDO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100    comedor I+D+i</v>
      </c>
      <c r="B12" t="str">
        <f>CONCATENATE(ETIQUETAS!A12," ",ETIQUETAS!B12)</f>
        <v>Emmanuel Ponte Varela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145    comedor I+D+i</v>
      </c>
      <c r="B13" t="str">
        <f>CONCATENATE(ETIQUETAS!A13," ",ETIQUETAS!B13)</f>
        <v>Martín Esparís Figueira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174    comedor I+D+i</v>
      </c>
      <c r="B14" t="str">
        <f>CONCATENATE(ETIQUETAS!A14," ",ETIQUETAS!B14)</f>
        <v>Lorena Domínguez Carrera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148    comedor Comercial</v>
      </c>
      <c r="B15" t="str">
        <f>CONCATENATE(ETIQUETAS!A15," ",ETIQUETAS!B15)</f>
        <v>Alberto Lopez Penide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126    comedor Comercial</v>
      </c>
      <c r="B16" t="str">
        <f>CONCATENATE(ETIQUETAS!A16," ",ETIQUETAS!B16)</f>
        <v>Benjamín Mariño Añón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str">
        <f>CONCATENATE(ETIQUETAS!L17,"    ",ETIQUETAS!C17)</f>
        <v>0    comedor Comercial</v>
      </c>
      <c r="B17" t="str">
        <f>CONCATENATE(ETIQUETAS!A17," ",ETIQUETAS!B17)</f>
        <v>Brais Chas Gestal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107    comedor Comercial</v>
      </c>
      <c r="B18" t="str">
        <f>CONCATENATE(ETIQUETAS!A18," ",ETIQUETAS!B18)</f>
        <v>Jose Penado Abilleira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str">
        <f>CONCATENATE(ETIQUETAS!L19,"    ",ETIQUETAS!C19)</f>
        <v>108    comedor Rocha</v>
      </c>
      <c r="B19" t="str">
        <f>CONCATENATE(ETIQUETAS!A19," ",ETIQUETAS!B19)</f>
        <v>Francisco Javier Martínez Alonso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str">
        <f>CONCATENATE(ETIQUETAS!L20,"    ",ETIQUETAS!C20)</f>
        <v>138    comedor I+D+i</v>
      </c>
      <c r="B20" t="str">
        <f>CONCATENATE(ETIQUETAS!A20," ",ETIQUETAS!B20)</f>
        <v>Carlos Cardama Calvo</v>
      </c>
      <c r="C20" t="str">
        <f>IF(ETIQUETAS!C20="comedor Rocha","R",IF(ETIQUETAS!C20="comedor I+D+i","I",IF(ETIQUETAS!C20="MAXWELL","M","C")))</f>
        <v>I</v>
      </c>
    </row>
    <row r="21" spans="1:3" x14ac:dyDescent="0.25">
      <c r="A21" t="str">
        <f>CONCATENATE(ETIQUETAS!L21,"    ",ETIQUETAS!C21)</f>
        <v>131    comedor Rocha</v>
      </c>
      <c r="B21" t="str">
        <f>CONCATENATE(ETIQUETAS!A21," ",ETIQUETAS!B21)</f>
        <v>David Gonzalez Casete</v>
      </c>
      <c r="C21" t="str">
        <f>IF(ETIQUETAS!C21="comedor Rocha","R",IF(ETIQUETAS!C21="comedor I+D+i","I",IF(ETIQUETAS!C21="MAXWELL","M","C")))</f>
        <v>R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17    comedor Comercial</v>
      </c>
      <c r="B2" t="str">
        <f>'ETIQUETAS2-BIS'!A3</f>
        <v>237    comedor Comercial</v>
      </c>
      <c r="C2" t="str">
        <f>'ETIQUETAS2-BIS'!A4</f>
        <v>0    comedor Comercial</v>
      </c>
      <c r="D2" t="str">
        <f>'ETIQUETAS2-BIS'!A5</f>
        <v>229    comedor I+D+i</v>
      </c>
      <c r="E2" t="str">
        <f>'ETIQUETAS2-BIS'!A6</f>
        <v>19    comedor Rocha</v>
      </c>
      <c r="F2" t="str">
        <f>'ETIQUETAS2-BIS'!A7</f>
        <v>0    comedor I+D+i</v>
      </c>
      <c r="G2" t="str">
        <f>'ETIQUETAS2-BIS'!A8</f>
        <v>136    comedor I+D+i</v>
      </c>
      <c r="H2" t="str">
        <f>'ETIQUETAS2-BIS'!A9</f>
        <v>224    comedor Comercial</v>
      </c>
      <c r="I2" t="str">
        <f>'ETIQUETAS2-BIS'!A10</f>
        <v>66    comedor Rocha</v>
      </c>
      <c r="J2" t="str">
        <f>'ETIQUETAS2-BIS'!A11</f>
        <v>60    comedor I+D+i</v>
      </c>
      <c r="K2" t="str">
        <f>'ETIQUETAS2-BIS'!A12</f>
        <v>100    comedor I+D+i</v>
      </c>
      <c r="L2" t="str">
        <f>'ETIQUETAS2-BIS'!A13</f>
        <v>145    comedor I+D+i</v>
      </c>
      <c r="M2" t="str">
        <f>'ETIQUETAS2-BIS'!A14</f>
        <v>174    comedor I+D+i</v>
      </c>
      <c r="N2" t="str">
        <f>'ETIQUETAS2-BIS'!A15</f>
        <v>148    comedor Comercial</v>
      </c>
      <c r="O2" t="str">
        <f>'ETIQUETAS2-BIS'!A16</f>
        <v>126    comedor Comercial</v>
      </c>
      <c r="P2" t="str">
        <f>'ETIQUETAS2-BIS'!A17</f>
        <v>0    comedor Comercial</v>
      </c>
      <c r="Q2" t="str">
        <f>'ETIQUETAS2-BIS'!A18</f>
        <v>107    comedor Comercial</v>
      </c>
      <c r="R2" t="str">
        <f>'ETIQUETAS2-BIS'!A19</f>
        <v>108    comedor Rocha</v>
      </c>
      <c r="S2" t="str">
        <f>'ETIQUETAS2-BIS'!A20</f>
        <v>138    comedor I+D+i</v>
      </c>
      <c r="T2" t="str">
        <f>'ETIQUETAS2-BIS'!A21</f>
        <v>131    comedor Rocha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Manuel Regueiro Seoane</v>
      </c>
      <c r="B3" t="str">
        <f>'ETIQUETAS2-BIS'!B3</f>
        <v>Pablo Arufe Lires</v>
      </c>
      <c r="C3" t="str">
        <f>'ETIQUETAS2-BIS'!B4</f>
        <v>DARÍO XOÁN PÉREZ CUENCA</v>
      </c>
      <c r="D3" t="str">
        <f>'ETIQUETAS2-BIS'!B5</f>
        <v>IVAN BOTANA GARCIA</v>
      </c>
      <c r="E3" t="str">
        <f>'ETIQUETAS2-BIS'!B6</f>
        <v>Luis Carlos Argudín Diéguez</v>
      </c>
      <c r="F3" t="str">
        <f>'ETIQUETAS2-BIS'!B7</f>
        <v>Jorge Montero Gabarro</v>
      </c>
      <c r="G3" t="str">
        <f>'ETIQUETAS2-BIS'!B8</f>
        <v>Olalla Galiñanes Feijoo</v>
      </c>
      <c r="H3" t="str">
        <f>'ETIQUETAS2-BIS'!B9</f>
        <v>Alfonso Ibáñez Outeiro</v>
      </c>
      <c r="I3" t="str">
        <f>'ETIQUETAS2-BIS'!B10</f>
        <v>Anxo Fernandez Iglesias</v>
      </c>
      <c r="J3" t="str">
        <f>'ETIQUETAS2-BIS'!B11</f>
        <v>ANDREA MIGUENS CORDO</v>
      </c>
      <c r="K3" t="str">
        <f>'ETIQUETAS2-BIS'!B12</f>
        <v>Emmanuel Ponte Varela</v>
      </c>
      <c r="L3" t="str">
        <f>'ETIQUETAS2-BIS'!B13</f>
        <v>Martín Esparís Figueira</v>
      </c>
      <c r="M3" t="str">
        <f>'ETIQUETAS2-BIS'!B14</f>
        <v>Lorena Domínguez Carrera</v>
      </c>
      <c r="N3" t="str">
        <f>'ETIQUETAS2-BIS'!B15</f>
        <v>Alberto Lopez Penide</v>
      </c>
      <c r="O3" t="str">
        <f>'ETIQUETAS2-BIS'!B16</f>
        <v>Benjamín Mariño Añón</v>
      </c>
      <c r="P3" t="str">
        <f>'ETIQUETAS2-BIS'!B17</f>
        <v>Brais Chas Gestal</v>
      </c>
      <c r="Q3" t="str">
        <f>'ETIQUETAS2-BIS'!B18</f>
        <v>Jose Penado Abilleira</v>
      </c>
      <c r="R3" t="str">
        <f>'ETIQUETAS2-BIS'!B19</f>
        <v>Francisco Javier Martínez Alonso</v>
      </c>
      <c r="S3" t="str">
        <f>'ETIQUETAS2-BIS'!B20</f>
        <v>Carlos Cardama Calvo</v>
      </c>
      <c r="T3" t="str">
        <f>'ETIQUETAS2-BIS'!B21</f>
        <v>David Gonzalez Casete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C</v>
      </c>
      <c r="B4" t="str">
        <f>'ETIQUETAS2-BIS'!C3</f>
        <v>C</v>
      </c>
      <c r="C4" t="str">
        <f>'ETIQUETAS2-BIS'!C4</f>
        <v>C</v>
      </c>
      <c r="D4" t="str">
        <f>'ETIQUETAS2-BIS'!C5</f>
        <v>I</v>
      </c>
      <c r="E4" t="str">
        <f>'ETIQUETAS2-BIS'!C6</f>
        <v>R</v>
      </c>
      <c r="F4" t="str">
        <f>'ETIQUETAS2-BIS'!C7</f>
        <v>I</v>
      </c>
      <c r="G4" t="str">
        <f>'ETIQUETAS2-BIS'!C8</f>
        <v>I</v>
      </c>
      <c r="H4" t="str">
        <f>'ETIQUETAS2-BIS'!C9</f>
        <v>C</v>
      </c>
      <c r="I4" t="str">
        <f>'ETIQUETAS2-BIS'!C10</f>
        <v>R</v>
      </c>
      <c r="J4" t="str">
        <f>'ETIQUETAS2-BIS'!C11</f>
        <v>I</v>
      </c>
      <c r="K4" t="str">
        <f>'ETIQUETAS2-BIS'!C12</f>
        <v>I</v>
      </c>
      <c r="L4" t="str">
        <f>'ETIQUETAS2-BIS'!C13</f>
        <v>I</v>
      </c>
      <c r="M4" t="str">
        <f>'ETIQUETAS2-BIS'!C14</f>
        <v>I</v>
      </c>
      <c r="N4" t="str">
        <f>'ETIQUETAS2-BIS'!C15</f>
        <v>C</v>
      </c>
      <c r="O4" t="str">
        <f>'ETIQUETAS2-BIS'!C16</f>
        <v>C</v>
      </c>
      <c r="P4" t="str">
        <f>'ETIQUETAS2-BIS'!C17</f>
        <v>C</v>
      </c>
      <c r="Q4" t="str">
        <f>'ETIQUETAS2-BIS'!C18</f>
        <v>C</v>
      </c>
      <c r="R4" t="str">
        <f>'ETIQUETAS2-BIS'!C19</f>
        <v>R</v>
      </c>
      <c r="S4" t="str">
        <f>'ETIQUETAS2-BIS'!C20</f>
        <v>I</v>
      </c>
      <c r="T4" t="str">
        <f>'ETIQUETAS2-BIS'!C21</f>
        <v>R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592</v>
      </c>
    </row>
    <row r="2" spans="2:20" x14ac:dyDescent="0.25">
      <c r="B2" s="31" t="str">
        <f>ETIQUETA3!A2</f>
        <v>17    comedor Comercial</v>
      </c>
      <c r="G2" s="31" t="str">
        <f>ETIQUETA3!B2</f>
        <v>237    comedor Comercial</v>
      </c>
    </row>
    <row r="3" spans="2:20" x14ac:dyDescent="0.25">
      <c r="B3" s="31" t="str">
        <f>ETIQUETA3!A3</f>
        <v>Manuel Regueiro Seoane</v>
      </c>
      <c r="G3" s="31" t="str">
        <f>ETIQUETA3!B3</f>
        <v>Pablo Arufe Lires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0.099999999999994" customHeight="1" x14ac:dyDescent="0.25"/>
    <row r="8" spans="2:20" x14ac:dyDescent="0.25">
      <c r="B8" s="31" t="str">
        <f>ETIQUETA3!C2</f>
        <v>0    comedor Comercial</v>
      </c>
      <c r="G8" s="31" t="str">
        <f>ETIQUETA3!D2</f>
        <v>229    comedor I+D+i</v>
      </c>
    </row>
    <row r="9" spans="2:20" x14ac:dyDescent="0.25">
      <c r="B9" s="31" t="str">
        <f>ETIQUETA3!C3</f>
        <v>DARÍO XOÁN PÉREZ CUENCA</v>
      </c>
      <c r="G9" s="31" t="str">
        <f>ETIQUETA3!D3</f>
        <v>IVAN BOTANA GARCIA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I</v>
      </c>
    </row>
    <row r="13" spans="2:20" ht="80.099999999999994" customHeight="1" x14ac:dyDescent="0.25"/>
    <row r="14" spans="2:20" x14ac:dyDescent="0.25">
      <c r="B14" s="31" t="str">
        <f>ETIQUETA3!E2</f>
        <v>19    comedor Rocha</v>
      </c>
      <c r="G14" s="31" t="str">
        <f>ETIQUETA3!F2</f>
        <v>0    comedor I+D+i</v>
      </c>
    </row>
    <row r="15" spans="2:20" x14ac:dyDescent="0.25">
      <c r="B15" s="31" t="str">
        <f>ETIQUETA3!E3</f>
        <v>Luis Carlos Argudín Diéguez</v>
      </c>
      <c r="G15" s="31" t="str">
        <f>ETIQUETA3!F3</f>
        <v>Jorge Montero Gabarro</v>
      </c>
    </row>
    <row r="18" spans="2:14" ht="60" customHeight="1" x14ac:dyDescent="0.8">
      <c r="B18" s="32" t="str">
        <f>ETIQUETA3!E4</f>
        <v>R</v>
      </c>
      <c r="G18" s="32" t="str">
        <f>ETIQUETA3!F4</f>
        <v>I</v>
      </c>
    </row>
    <row r="19" spans="2:14" ht="80.099999999999994" customHeight="1" x14ac:dyDescent="0.25"/>
    <row r="20" spans="2:14" x14ac:dyDescent="0.25">
      <c r="B20" s="31" t="str">
        <f>ETIQUETA3!G2</f>
        <v>136    comedor I+D+i</v>
      </c>
      <c r="G20" s="31" t="str">
        <f>ETIQUETA3!H2</f>
        <v>224    comedor Comercial</v>
      </c>
    </row>
    <row r="21" spans="2:14" x14ac:dyDescent="0.25">
      <c r="B21" s="31" t="str">
        <f>ETIQUETA3!G3</f>
        <v>Olalla Galiñanes Feijoo</v>
      </c>
      <c r="G21" s="31" t="str">
        <f>ETIQUETA3!H3</f>
        <v>Alfonso Ibáñez Outeiro</v>
      </c>
    </row>
    <row r="24" spans="2:14" ht="60" customHeight="1" x14ac:dyDescent="0.8">
      <c r="B24" s="32" t="str">
        <f>ETIQUETA3!G4</f>
        <v>I</v>
      </c>
      <c r="G24" s="32" t="str">
        <f>ETIQUETA3!H4</f>
        <v>C</v>
      </c>
    </row>
    <row r="25" spans="2:14" ht="80.099999999999994" customHeight="1" x14ac:dyDescent="0.25"/>
    <row r="26" spans="2:14" x14ac:dyDescent="0.25">
      <c r="B26" s="31" t="str">
        <f>ETIQUETA3!I2</f>
        <v>66    comedor Rocha</v>
      </c>
      <c r="G26" s="31" t="str">
        <f>ETIQUETA3!J2</f>
        <v>60    comedor I+D+i</v>
      </c>
      <c r="M26" s="31"/>
      <c r="N26" s="31"/>
    </row>
    <row r="27" spans="2:14" x14ac:dyDescent="0.25">
      <c r="B27" s="31" t="str">
        <f>ETIQUETA3!I3</f>
        <v>Anxo Fernandez Iglesias</v>
      </c>
      <c r="G27" s="31" t="str">
        <f>ETIQUETA3!J3</f>
        <v>ANDREA MIGUENS CORDO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593</v>
      </c>
    </row>
    <row r="2" spans="2:7" x14ac:dyDescent="0.25">
      <c r="B2" s="31" t="str">
        <f>ETIQUETA3!K2</f>
        <v>100    comedor I+D+i</v>
      </c>
      <c r="G2" s="31" t="str">
        <f>ETIQUETA3!L2</f>
        <v>145    comedor I+D+i</v>
      </c>
    </row>
    <row r="3" spans="2:7" x14ac:dyDescent="0.25">
      <c r="B3" s="31" t="str">
        <f>ETIQUETA3!K3</f>
        <v>Emmanuel Ponte Varela</v>
      </c>
      <c r="G3" s="31" t="str">
        <f>ETIQUETA3!L3</f>
        <v>Martín Esparís Figueira</v>
      </c>
    </row>
    <row r="6" spans="2:7" ht="60" customHeight="1" x14ac:dyDescent="0.8">
      <c r="B6" s="32" t="str">
        <f>ETIQUETA3!K4</f>
        <v>I</v>
      </c>
      <c r="G6" s="32" t="str">
        <f>ETIQUETA3!L4</f>
        <v>I</v>
      </c>
    </row>
    <row r="7" spans="2:7" ht="80.099999999999994" customHeight="1" x14ac:dyDescent="0.25"/>
    <row r="8" spans="2:7" x14ac:dyDescent="0.25">
      <c r="B8" s="31" t="str">
        <f>ETIQUETA3!M2</f>
        <v>174    comedor I+D+i</v>
      </c>
      <c r="G8" s="31" t="str">
        <f>ETIQUETA3!N2</f>
        <v>148    comedor Comercial</v>
      </c>
    </row>
    <row r="9" spans="2:7" x14ac:dyDescent="0.25">
      <c r="B9" s="31" t="str">
        <f>ETIQUETA3!M3</f>
        <v>Lorena Domínguez Carrera</v>
      </c>
      <c r="G9" s="31" t="str">
        <f>ETIQUETA3!N3</f>
        <v>Alberto Lopez Penide</v>
      </c>
    </row>
    <row r="12" spans="2:7" ht="60" customHeight="1" x14ac:dyDescent="0.8">
      <c r="B12" s="32" t="str">
        <f>ETIQUETA3!M4</f>
        <v>I</v>
      </c>
      <c r="G12" s="32" t="str">
        <f>ETIQUETA3!N4</f>
        <v>C</v>
      </c>
    </row>
    <row r="13" spans="2:7" ht="80.099999999999994" customHeight="1" x14ac:dyDescent="0.25"/>
    <row r="14" spans="2:7" x14ac:dyDescent="0.25">
      <c r="B14" s="31" t="str">
        <f>ETIQUETA3!O2</f>
        <v>126    comedor Comercial</v>
      </c>
      <c r="G14" s="31" t="str">
        <f>ETIQUETA3!P2</f>
        <v>0    comedor Comercial</v>
      </c>
    </row>
    <row r="15" spans="2:7" x14ac:dyDescent="0.25">
      <c r="B15" s="31" t="str">
        <f>ETIQUETA3!O3</f>
        <v>Benjamín Mariño Añón</v>
      </c>
      <c r="G15" s="31" t="str">
        <f>ETIQUETA3!P3</f>
        <v>Brais Chas Gestal</v>
      </c>
    </row>
    <row r="18" spans="2:7" ht="60" customHeight="1" x14ac:dyDescent="0.8">
      <c r="B18" s="32" t="str">
        <f>ETIQUETA3!O4</f>
        <v>C</v>
      </c>
      <c r="G18" s="32" t="str">
        <f>ETIQUETA3!P4</f>
        <v>C</v>
      </c>
    </row>
    <row r="19" spans="2:7" ht="80.099999999999994" customHeight="1" x14ac:dyDescent="0.25"/>
    <row r="20" spans="2:7" x14ac:dyDescent="0.25">
      <c r="B20" s="31" t="str">
        <f>ETIQUETA3!Q2</f>
        <v>107    comedor Comercial</v>
      </c>
      <c r="G20" s="31" t="str">
        <f>ETIQUETA3!R2</f>
        <v>108    comedor Rocha</v>
      </c>
    </row>
    <row r="21" spans="2:7" x14ac:dyDescent="0.25">
      <c r="B21" s="31" t="str">
        <f>ETIQUETA3!Q3</f>
        <v>Jose Penado Abilleira</v>
      </c>
      <c r="G21" s="31" t="str">
        <f>ETIQUETA3!R3</f>
        <v>Francisco Javier Martínez Alonso</v>
      </c>
    </row>
    <row r="24" spans="2:7" ht="60" customHeight="1" x14ac:dyDescent="0.8">
      <c r="B24" s="32" t="str">
        <f>ETIQUETA3!Q4</f>
        <v>C</v>
      </c>
      <c r="G24" s="32" t="str">
        <f>ETIQUETA3!R4</f>
        <v>R</v>
      </c>
    </row>
    <row r="25" spans="2:7" ht="80.099999999999994" customHeight="1" x14ac:dyDescent="0.25"/>
    <row r="26" spans="2:7" x14ac:dyDescent="0.25">
      <c r="B26" s="31" t="str">
        <f>ETIQUETA3!S2</f>
        <v>138    comedor I+D+i</v>
      </c>
      <c r="G26" s="31" t="str">
        <f>ETIQUETA3!T2</f>
        <v>131    comedor Rocha</v>
      </c>
    </row>
    <row r="27" spans="2:7" x14ac:dyDescent="0.25">
      <c r="B27" s="31" t="str">
        <f>ETIQUETA3!S3</f>
        <v>Carlos Cardama Calvo</v>
      </c>
      <c r="G27" s="31" t="str">
        <f>ETIQUETA3!T3</f>
        <v>David Gonzalez Casete</v>
      </c>
    </row>
    <row r="30" spans="2:7" ht="60" customHeight="1" x14ac:dyDescent="0.8">
      <c r="B30" s="32" t="str">
        <f>ETIQUETA3!S4</f>
        <v>I</v>
      </c>
      <c r="G30" s="32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594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15-12-20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2020-07-13T16:31:32Z</cp:lastPrinted>
  <dcterms:created xsi:type="dcterms:W3CDTF">2020-03-03T15:15:23Z</dcterms:created>
  <dcterms:modified xsi:type="dcterms:W3CDTF">2020-12-15T09:03:46Z</dcterms:modified>
</cp:coreProperties>
</file>