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6FCBD40A-2A6A-4050-8BEC-C1065A42B96C}" xr6:coauthVersionLast="45" xr6:coauthVersionMax="45" xr10:uidLastSave="{00000000-0000-0000-0000-000000000000}"/>
  <bookViews>
    <workbookView xWindow="-28920" yWindow="-75" windowWidth="29040" windowHeight="15840" firstSheet="1" activeTab="1" xr2:uid="{00000000-000D-0000-FFFF-FFFF00000000}"/>
  </bookViews>
  <sheets>
    <sheet name="CLIENTES" sheetId="1" state="hidden" r:id="rId1"/>
    <sheet name="30-09-20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state="hidden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  <pivotCache cacheId="1" r:id="rId19"/>
    <pivotCache cacheId="7" r:id="rId20"/>
    <pivotCache cacheId="10" r:id="rId21"/>
    <pivotCache cacheId="13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" l="1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6" i="2"/>
  <c r="I17" i="2"/>
  <c r="I18" i="2"/>
  <c r="I19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<sst xmlns="http://schemas.openxmlformats.org/spreadsheetml/2006/main" count="1276" uniqueCount="686">
  <si>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</si>
  <si>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</si>
  <si>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</si>
  <si>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</si>
  <si>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</si>
  <si>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</si>
  <si>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</si>
  <si>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</si>
  <si>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</si>
  <si>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</si>
  <si>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</si>
  <si>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</si>
  <si>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</si>
  <si>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</si>
  <si>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</si>
  <si>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</si>
  <si>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</si>
  <si>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</si>
  <si>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</si>
  <si>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</si>
  <si>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</si>
  <si>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</si>
  <si>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</si>
  <si>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</si>
  <si>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</si>
  <si>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</si>
  <si>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</si>
  <si>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</si>
  <si>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</si>
  <si>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</si>
  <si>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</si>
  <si>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</si>
  <si>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</si>
  <si>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</si>
  <si>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</si>
  <si>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</si>
  <si>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</si>
  <si>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</si>
  <si>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</si>
  <si>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</si>
  <si>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</si>
  <si>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</si>
  <si>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</si>
  <si>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</si>
  <si>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</si>
  <si>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</si>
  <si>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</si>
  <si>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</si>
  <si>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</si>
  <si>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</si>
  <si>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</si>
  <si>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</si>
  <si>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</si>
  <si>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</si>
  <si>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</si>
  <si>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</si>
  <si>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</si>
  <si>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</si>
  <si>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</si>
  <si>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</si>
  <si>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</si>
  <si>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</si>
  <si>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</si>
  <si>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</si>
  <si>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</si>
  <si>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</si>
  <si>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</si>
  <si>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</si>
  <si>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</si>
  <si>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</si>
  <si>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</si>
  <si>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</si>
  <si>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</si>
  <si>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</si>
  <si>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</si>
  <si>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</si>
  <si>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</si>
  <si>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</si>
  <si>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</si>
  <si>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</si>
  <si>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</si>
  <si>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</si>
  <si>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</si>
  <si>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</si>
  <si>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</si>
  <si>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</si>
  <si>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</si>
  <si>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</si>
  <si>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</si>
  <si>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</si>
  <si>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</si>
  <si>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</si>
  <si>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</si>
  <si>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</si>
  <si>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</si>
  <si>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</si>
  <si>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</si>
  <si>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</si>
  <si>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</si>
  <si>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</si>
  <si>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</si>
  <si>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</si>
  <si>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</si>
  <si>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</si>
  <si>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</si>
  <si>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</si>
  <si>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</si>
  <si>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</si>
  <si>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</si>
  <si>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</si>
  <si>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</si>
  <si>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</si>
  <si>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</si>
  <si>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</si>
  <si>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</si>
  <si>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</si>
  <si>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</si>
  <si>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</si>
  <si>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</si>
  <si>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</si>
  <si>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</si>
  <si>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</si>
  <si>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</si>
  <si>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</si>
  <si>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</si>
  <si>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</si>
  <si>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</si>
  <si>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</si>
  <si>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</si>
  <si>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</si>
  <si>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</si>
  <si>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</si>
  <si>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</si>
  <si>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</si>
  <si>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</si>
  <si>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</si>
  <si>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</si>
  <si>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</si>
  <si>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</si>
  <si>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</si>
  <si>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</si>
  <si>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</si>
  <si>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</si>
  <si>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</si>
  <si>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</si>
  <si>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</si>
  <si>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</si>
  <si>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</si>
  <si>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</si>
  <si>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</si>
  <si>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</si>
  <si>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</si>
  <si>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</si>
  <si>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</si>
  <si>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</si>
  <si>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</si>
  <si>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</si>
  <si>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</si>
  <si>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</si>
  <si>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</si>
  <si>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</si>
  <si>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</si>
  <si>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</si>
  <si>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</si>
  <si>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</si>
  <si>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</si>
  <si>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</si>
  <si>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</si>
  <si>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</si>
  <si>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</si>
  <si>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</si>
  <si>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</si>
  <si>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</si>
  <si>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</si>
  <si>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</si>
  <si>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</si>
  <si>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</si>
  <si>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</si>
  <si>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</si>
  <si>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</si>
  <si>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</si>
  <si>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</si>
  <si>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</si>
  <si>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</si>
  <si>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</si>
  <si>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</si>
  <si>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</si>
  <si>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</si>
  <si>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</si>
  <si>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</si>
  <si>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</si>
  <si>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</si>
  <si>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</si>
  <si>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</si>
  <si>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</si>
  <si>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</si>
  <si>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</si>
  <si>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</si>
  <si>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</si>
  <si>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</si>
  <si>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</si>
  <si>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</si>
  <si>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</si>
  <si>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</si>
  <si>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</si>
  <si>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</si>
  <si>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</si>
  <si>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</si>
  <si>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</si>
  <si>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</si>
  <si>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</si>
  <si>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</si>
  <si>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</si>
  <si>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</si>
  <si>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</si>
  <si>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</si>
  <si>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</si>
  <si>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</si>
  <si>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</si>
  <si>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</si>
  <si>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</si>
  <si>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</si>
  <si>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</si>
  <si>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</si>
  <si>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</si>
  <si>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</si>
  <si>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</si>
  <si>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</si>
  <si>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</si>
  <si>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</si>
  <si>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</si>
  <si>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</si>
  <si>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</si>
  <si>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</si>
  <si>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</si>
  <si>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</si>
  <si>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</si>
  <si>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</si>
  <si>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</si>
  <si>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</si>
  <si>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</si>
  <si>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</si>
  <si>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</si>
  <si>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</si>
  <si>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</si>
  <si>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</si>
  <si>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</si>
  <si>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</si>
  <si>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</si>
  <si>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</si>
  <si>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</si>
  <si>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</si>
  <si>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</si>
  <si>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</si>
  <si>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</si>
  <si>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</si>
  <si>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</si>
  <si>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</si>
  <si>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</si>
  <si>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</si>
  <si>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</si>
  <si>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SEGUNDOS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</si>
  <si>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</si>
  <si>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</si>
  <si>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</si>
  <si>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</si>
  <si>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</si>
  <si>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</si>
  <si>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</si>
  <si>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</si>
  <si>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</si>
  <si>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</si>
  <si>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</si>
  <si>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</si>
  <si>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</si>
  <si>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</si>
  <si>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</si>
  <si>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</si>
  <si>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</si>
  <si>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</si>
  <si>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PATATAS FRITAS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</si>
  <si>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</si>
  <si>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</si>
  <si>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</si>
  <si>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</si>
  <si>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</si>
  <si>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</si>
  <si>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</si>
  <si>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</si>
  <si>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</si>
  <si>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</si>
  <si>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</si>
  <si>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</si>
  <si>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</si>
  <si>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</si>
  <si>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</si>
  <si>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</si>
  <si>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</si>
  <si>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</si>
  <si>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</si>
  <si>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</si>
  <si>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</si>
  <si>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</si>
  <si>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</si>
  <si>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</si>
  <si>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</si>
  <si>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</si>
  <si>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</si>
  <si>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</si>
  <si>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</si>
  <si>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</si>
  <si>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</si>
  <si>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</si>
  <si>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</si>
  <si>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</si>
  <si>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</si>
  <si>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</si>
  <si>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</si>
  <si>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</si>
  <si>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</si>
  <si>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</si>
  <si>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</si>
  <si>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</si>
  <si>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</si>
  <si>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</si>
  <si>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</si>
  <si>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</si>
  <si>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PRIMEROS</t>
  </si>
  <si>
    <t>Cuenta de SEGUNDO</t>
  </si>
  <si>
    <t>Cuenta de GUARNICION</t>
  </si>
  <si>
    <t>Cuenta de SEGUNDO CON GUARNICION</t>
  </si>
  <si>
    <t>Cuenta de POSTRE</t>
  </si>
  <si>
    <t>POSTRES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</si>
  <si>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</si>
  <si>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</si>
  <si>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</si>
  <si>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</si>
  <si>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</si>
  <si>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</si>
  <si>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</si>
  <si>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</si>
  <si>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</si>
  <si>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</si>
  <si>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</si>
  <si>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</si>
  <si>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</si>
  <si>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</si>
  <si>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</si>
  <si>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</si>
  <si>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</si>
  <si>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</si>
  <si>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</si>
  <si>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</si>
  <si>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</si>
  <si>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</si>
  <si>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</si>
  <si>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</si>
  <si>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</si>
  <si>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</si>
  <si>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</si>
  <si>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</si>
  <si>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</si>
  <si>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</si>
  <si>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</si>
  <si>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</si>
  <si>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</si>
  <si>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</si>
  <si>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</si>
  <si>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</si>
  <si>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</si>
  <si>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</si>
  <si>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</si>
  <si>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</si>
  <si>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</si>
  <si>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</si>
  <si>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</si>
  <si>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</si>
  <si>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</si>
  <si>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</si>
  <si>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</si>
  <si>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</si>
  <si>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</si>
  <si>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</si>
  <si>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</si>
  <si>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</si>
  <si>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</si>
  <si>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</si>
  <si>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</si>
  <si>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</si>
  <si>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</si>
  <si>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</si>
  <si>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</si>
  <si>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</si>
  <si>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</si>
  <si>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</si>
  <si>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</si>
  <si>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</si>
  <si>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</si>
  <si>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</si>
  <si>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</si>
  <si>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</si>
  <si>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</si>
  <si>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</si>
  <si>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</si>
  <si>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</si>
  <si>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</si>
  <si>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</si>
  <si>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</si>
  <si>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</si>
  <si>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</si>
  <si>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</si>
  <si>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</si>
  <si>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</si>
  <si>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</si>
  <si>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</si>
  <si>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</si>
  <si>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</si>
  <si>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</si>
  <si>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</si>
  <si>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</si>
  <si>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</si>
  <si>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</si>
  <si>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</si>
  <si>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</si>
  <si>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</si>
  <si>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</si>
  <si>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</si>
  <si>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</si>
  <si>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</si>
  <si>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</si>
  <si>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</si>
  <si>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</si>
  <si>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</si>
  <si>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</si>
  <si>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</si>
  <si>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</si>
  <si>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</si>
  <si>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</si>
  <si>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</si>
  <si>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</si>
  <si>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</si>
  <si>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</si>
  <si>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</si>
  <si>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</si>
  <si>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</si>
  <si>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</si>
  <si>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</si>
  <si>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</si>
  <si>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</si>
  <si>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</si>
  <si>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</si>
  <si>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</si>
  <si>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</si>
  <si>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</si>
  <si>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</si>
  <si>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</si>
  <si>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</si>
  <si>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</si>
  <si>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</si>
  <si>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</si>
  <si>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</si>
  <si>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</si>
  <si>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</si>
  <si>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</si>
  <si>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</si>
  <si>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</si>
  <si>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</si>
  <si>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</si>
  <si>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</si>
  <si>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</si>
  <si>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</si>
  <si>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</si>
  <si>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</si>
  <si>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</si>
  <si>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</si>
  <si>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</si>
  <si>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</si>
  <si>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</si>
  <si>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</si>
  <si>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</si>
  <si>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</si>
  <si>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</si>
  <si>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</si>
  <si>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</si>
  <si>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</si>
  <si>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</si>
  <si>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</si>
  <si>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</si>
  <si>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</si>
  <si>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</si>
  <si>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</si>
  <si>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</si>
  <si>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</si>
  <si>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</si>
  <si>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</si>
  <si>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</si>
  <si>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</si>
  <si>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</si>
  <si>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</si>
  <si>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</si>
  <si>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</si>
  <si>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</si>
  <si>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</si>
  <si>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</si>
  <si>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</si>
  <si>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</si>
  <si>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</si>
  <si>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</si>
  <si>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</si>
  <si>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</si>
  <si>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</si>
  <si>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</si>
  <si>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</si>
  <si>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</si>
  <si>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</si>
  <si>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</si>
  <si>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</si>
  <si>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</si>
  <si>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</si>
  <si>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</si>
  <si>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</si>
  <si>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</si>
  <si>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</si>
  <si>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</si>
  <si>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</si>
  <si>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</si>
  <si>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</si>
  <si>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</si>
  <si>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</si>
  <si>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</si>
  <si>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</si>
  <si>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</si>
  <si>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</si>
  <si>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</si>
  <si>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</si>
  <si>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</si>
  <si>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</si>
  <si>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</si>
  <si>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</si>
  <si>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</si>
  <si>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</si>
  <si>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</si>
  <si>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</si>
  <si>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</si>
  <si>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</si>
  <si>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</si>
  <si>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</si>
  <si>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</si>
  <si>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</si>
  <si>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</si>
  <si>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</si>
  <si>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</si>
  <si>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</si>
  <si>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</si>
  <si>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</si>
  <si>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</si>
  <si>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</si>
  <si>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</si>
  <si>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</si>
  <si>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</si>
  <si>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</si>
  <si>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</si>
  <si>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</si>
  <si>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</si>
  <si>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</si>
  <si>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</si>
  <si>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</si>
  <si>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</si>
  <si>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</si>
  <si>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</si>
  <si>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</si>
  <si>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</si>
  <si>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</si>
  <si>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</si>
  <si>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</si>
  <si>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</si>
  <si>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</si>
  <si>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</si>
  <si>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</si>
  <si>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</si>
  <si>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</si>
  <si>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</si>
  <si>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</si>
  <si>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</si>
  <si>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</si>
  <si>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</si>
  <si>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</si>
  <si>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</si>
  <si>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</si>
  <si>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</si>
  <si>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</si>
  <si>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</si>
  <si>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</si>
  <si>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</si>
  <si>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</si>
  <si>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</si>
  <si>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</si>
  <si>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</si>
  <si>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MENESTRA DE VERDURAS</t>
  </si>
  <si>
    <t>YOGURT</t>
  </si>
  <si>
    <t>olalla.galinanes@gmail.com</t>
  </si>
  <si>
    <t>LISTADO 01-10</t>
  </si>
  <si>
    <t>LISTADO 11-20</t>
  </si>
  <si>
    <t>LISTADO 21-30</t>
  </si>
  <si>
    <t>JAMÓN ASADO; PATATAS FRITAS</t>
  </si>
  <si>
    <t>CHULETAS DE PAVO; ARROZ EN BLANCO</t>
  </si>
  <si>
    <t>COLA DE.RAPE A LA GALLEGA; PATATAS COCIDAS</t>
  </si>
  <si>
    <t>COLA DE.RAPE A LA GALLEGA; MENESTRA DE VERDURAS</t>
  </si>
  <si>
    <t>JAMÓN ASADO; MENESTRA DE VERDURAS</t>
  </si>
  <si>
    <t>MENESTRA DE VERDURAS; FRUTA</t>
  </si>
  <si>
    <t>PATATAS FRITAS; TARTA DE QUESO</t>
  </si>
  <si>
    <t>JAMÓN ASADO; ARROZ EN BLANCO</t>
  </si>
  <si>
    <t>PECHUGA DE POLLO PLANCHA; MENESTRA DE VERDURAS</t>
  </si>
  <si>
    <t>PECHUGA DE POLLO PLANCHA; ARROZ EN BLANCO</t>
  </si>
  <si>
    <t>TERNERA ASADA; MENESTRA DE VERDURAS</t>
  </si>
  <si>
    <t>TERNERA ASADA; PATATAS COCIDAS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</si>
  <si>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</si>
  <si>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</si>
  <si>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</si>
  <si>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</si>
  <si>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</si>
  <si>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</si>
  <si>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</si>
  <si>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</si>
  <si>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</si>
  <si>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</si>
  <si>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</si>
  <si>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</si>
  <si>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</si>
  <si>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</si>
  <si>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</si>
  <si>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</si>
  <si>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</si>
  <si>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</si>
  <si>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PATATAS COCIDAS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</si>
  <si>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</si>
  <si>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</si>
  <si>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</si>
  <si>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</si>
  <si>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</si>
  <si>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</si>
  <si>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</si>
  <si>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</si>
  <si>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</si>
  <si>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</si>
  <si>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</si>
  <si>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</si>
  <si>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</si>
  <si>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ARROZ EN BLANCO</t>
  </si>
  <si>
    <t>alfiba@hotmail.com</t>
  </si>
  <si>
    <t>cpsour@hotmail.com</t>
  </si>
  <si>
    <t>EXPRESS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</si>
  <si>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</si>
  <si>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</si>
  <si>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</si>
  <si>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</si>
  <si>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</si>
  <si>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</si>
  <si>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</si>
  <si>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</si>
  <si>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</si>
  <si>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</si>
  <si>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</si>
  <si>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COCA-COLA</t>
  </si>
  <si>
    <t>SOLOMILLO DE CERDO A LA PLANCHA</t>
  </si>
  <si>
    <t>andmig@gmail.com</t>
  </si>
  <si>
    <t>CHULETA DE PAVO A LA PLANCHA</t>
  </si>
  <si>
    <t>CODILLO DE CERDO BRASEADO</t>
  </si>
  <si>
    <t>NESTEA</t>
  </si>
  <si>
    <t>CALAMARES A LA ROMANA</t>
  </si>
  <si>
    <t>RAXO AL AJILLO</t>
  </si>
  <si>
    <t>CABRACHO A LA PLANCHA</t>
  </si>
  <si>
    <t>TARTA SAN MARCOS</t>
  </si>
  <si>
    <t>TARTAR DE SERRANO, MELÓN Y TOMATE</t>
  </si>
  <si>
    <t>MUSLO DE PAVO</t>
  </si>
  <si>
    <t>ENSALADA</t>
  </si>
  <si>
    <t>POTAJE DE VERDURAS</t>
  </si>
  <si>
    <t>Si es posible, prefiero cola light o zero.</t>
  </si>
  <si>
    <t>FIDEOS CON POLLO</t>
  </si>
  <si>
    <t>XOUBAS FRITAS</t>
  </si>
  <si>
    <t>MUSLO DE POLLO ESTOFADO</t>
  </si>
  <si>
    <t>FILETE DE TERNERA</t>
  </si>
  <si>
    <t>Entregar en MILLADOIRO (MAXWELL)</t>
  </si>
  <si>
    <t>Entregar en Maxwell (Milladoiro)</t>
  </si>
  <si>
    <t>Mvilar@televes.com</t>
  </si>
  <si>
    <t>No recuerdo si ayer ya había pedido el menú express.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</si>
</sst>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" refreshedDate="44025.381641319444" createdVersion="6" refreshedVersion="6" minRefreshableVersion="3" recordCount="57" xr:uid="{00000000-000A-0000-FFFF-FFFF00000000}">
  <cacheSource type="worksheet">
    <worksheetSource ref="P1:P1048576" sheet="30-09-20"/>
  </cacheSource>
  <cacheFields count="1">
    <cacheField name="SEGUNDO CON GUARNICION" numFmtId="0">
      <sharedItems containsBlank="1" count="37">
        <s v="JAMÓN ASADO; PATATAS FRITAS"/>
        <s v="CHULETAS DE PAVO; ARROZ EN BLANCO"/>
        <s v="COLA DE.RAPE A LA GALLEGA; PATATAS COCIDAS"/>
        <s v="COLA DE.RAPE A LA GALLEGA; MENESTRA DE VERDURAS"/>
        <s v="JAMÓN ASADO; MENESTRA DE VERDURAS"/>
        <s v="; "/>
        <s v="MENESTRA DE VERDURAS; FRUTA"/>
        <s v="PATATAS FRITAS; TARTA DE QUESO"/>
        <s v="JAMÓN ASADO; ARROZ EN BLANCO"/>
        <s v="PECHUGA DE POLLO PLANCHA; MENESTRA DE VERDURAS"/>
        <s v="PECHUGA DE POLLO PLANCHA; ARROZ EN BLANCO"/>
        <s v="TERNERA ASADA; MENESTRA DE VERDURAS"/>
        <s v="TERNERA ASADA; PATATAS COCIDAS"/>
        <m/>
        <s v="PAELLA MIXTA; MENESTRA DE VERDURAS" u="1"/>
        <s v="RALLA A LA GALLEGA; PATATAS FRITAS" u="1"/>
        <s v="FILETES DE TERNERA A LA PLANCHA; MENESTRA DE VERDURAS" u="1"/>
        <s v="PECHUGA A LA PIMIENTA; ARROZ EN BLANCO" u="1"/>
        <s v="MARMITAKO DE ATÚN; PATATAS COCIDAS" u="1"/>
        <s v="PECHUGA A LA PIMIENTA; PATATAS COCIDAS" u="1"/>
        <s v="PAELLA MIXTA; PATATAS COCIDAS" u="1"/>
        <s v="FILETE DE TERNERA; MENESTRA DE VERDURAS" u="1"/>
        <s v="PECHUGA A LA PIMIENTA; MENESTRA DE VERDURAS" u="1"/>
        <e v="#REF!" u="1"/>
        <s v="PAELLA MIXTA; " u="1"/>
        <s v="BACALAO A LA PLANCHA CON PATATA PANADERA; " u="1"/>
        <s v="PECHUGA A LA PIMIENTA; PATATAS FRITAS" u="1"/>
        <s v="POLLO EN SU JUGO AL HORNO; MENESTRA DE VERDURAS" u="1"/>
        <s v="; FRUTA" u="1"/>
        <s v="POLLO EN SU JUGO AL HORNO; PATATAS FRITAS" u="1"/>
        <s v="RALLA A LA GALLEGA; ARROZ EN BLANCO" u="1"/>
        <s v="PATATAS FRITAS; FRUTA" u="1"/>
        <s v="PAELLA MIXTA; PATATAS FRITAS" u="1"/>
        <s v="FILETES DE TERNERA A LA PLANCHA; ARROZ EN BLANCO" u="1"/>
        <s v="RALLA A LA GALLEGA; MENESTRA DE VERDURAS" u="1"/>
        <s v="RALLA A LA GALLEGA; PATATAS COCIDAS" u="1"/>
        <s v="POLLO EN SU JUGO AL HORNO; ARROZ EN BLANC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03.851941319444" createdVersion="6" refreshedVersion="6" minRefreshableVersion="3" recordCount="57" xr:uid="{00000000-000A-0000-FFFF-FFFF10000000}">
  <cacheSource type="worksheet">
    <worksheetSource ref="D1:D1048576" sheet="30-09-20"/>
  </cacheSource>
  <cacheFields count="1">
    <cacheField name="SEGUNDO" numFmtId="0">
      <sharedItems containsBlank="1" count="173">
        <s v="CHULETA DE PAVO A LA PLANCHA"/>
        <m/>
        <s v="CODILLO DE CERDO BRASEADO"/>
        <s v="CALAMARES A LA ROMANA"/>
        <s v="SOLOMILLO DE CERDO A LA PLANCHA"/>
        <s v="TERNERA A LA PRIMAVERA" u="1"/>
        <s v="ZORZA" u="1"/>
        <s v="PUNTA TRASERA A LA PARRILLA" u="1"/>
        <s v="CHURRASCO DE CERDO CON CRIOLLO Y SUS PATATITAS" u="1"/>
        <s v="TERNERA ASADA CON PATATA AMARILLA" u="1"/>
        <s v="HAMBURGUESA MIXTA CON CEBOLLA CARAMELIZADA Y QUESO" u="1"/>
        <s v="FILETE DE TERNERA" u="1"/>
        <s v="PAELLA MIXTA" u="1"/>
        <s v="CHULETA DE CERDO A LA PLANCHA" u="1"/>
        <s v="SAN JACOBOS DE YORK Y QUESO" u="1"/>
        <s v="SOIA A LA PLANCA" u="1"/>
        <s v="HAMBURGUESA DE POLLO" u="1"/>
        <s v="MERLUZA EN SALSA VERDE" u="1"/>
        <s v="MERLUZA A LA ROMANA" u="1"/>
        <s v="DORADA A LA PLANCHA" u="1"/>
        <s v="RAYA A LA GALLEGA" u="1"/>
        <s v="GALLO A LA MENIER" u="1"/>
        <s v="PECHUGA DE POLLO PLANCHA" u="1"/>
        <s v="MARMITAKO DE ATÚN" u="1"/>
        <s v="JAMÓN DE CERDO ASADO" u="1"/>
        <s v="PECHUGA DE POLLO NAPOLITANA" u="1"/>
        <s v="CHULETITAS DE CORDERO" u="1"/>
        <s v="FILETE DE TERNERA A LA PLANCHA" u="1"/>
        <s v="RAYA A LA PLANCHA" u="1"/>
        <s v="MUSLO DE POLLO" u="1"/>
        <s v="SECRETO DE CERDO" u="1"/>
        <s v="LOMOS DE MERLUZA AL HORNO" u="1"/>
        <s v="MUSLO DE PAVO ESTOFADO" u="1"/>
        <s v="BACALAO A LA PLANCHA CON PATATA PANADERA" u="1"/>
        <s v="COSTILLA DE CERDO ASADA" u="1"/>
        <s v="CHULETAS DE PAVO" u="1"/>
        <s v="POLLO GUISADO" u="1"/>
        <s v="CONEJO GUISADO CON SETAS" u="1"/>
        <s v="ROTI DE PAVO AL AROMA DE MOSTAZA" u="1"/>
        <s v="RAPE DE COLITAS A LA GALLEGA" u="1"/>
        <s v="ESPAGUETIS BOLOÑESA" u="1"/>
        <s v="CHULETA DE CERDO A LA PIMIENTA" u="1"/>
        <s v="DORADA A LA ESPALDA" u="1"/>
        <s v="BACALAO A LA GALLEGA" u="1"/>
        <s v="CORDERO" u="1"/>
        <s v="CABRACHO A LA ESPALDA" u="1"/>
        <s v="MUSLO DE POLLO A LA BRASA" u="1"/>
        <s v="CHOCO EN SU JUGO CON ARROZ" u="1"/>
        <s v="HAMBURGUESA DE TERNERA CON HUEVO Y PATATAS" u="1"/>
        <s v="LACON CON CHORIZO" u="1"/>
        <s v="CHULETILLAS DE PAVO" u="1"/>
        <s v="JAMONCITOS DE PAVO" u="1"/>
        <s v="ALITAS DE POLLO AL AJILLO" u="1"/>
        <s v="CORDON BLUE DE CERDO RELLENO DE SERRANO Y QUESO" u="1"/>
        <s v="MERLUZA A LA PLANCHA" u="1"/>
        <s v="RALLA A LA GALLEGA" u="1"/>
        <s v="CRQUETAS CASERAS" u="1"/>
        <s v="CHULETAS DE CERDO A LA PLANCHA" u="1"/>
        <s v="PALOMETA A GALLEGA" u="1"/>
        <s v="CABRACHO A LA BILBAINA" u="1"/>
        <s v="JARRETE DE TERNERA ESTOFADO" u="1"/>
        <s v="SECRETO DE CERDO A LA PLANCHA" u="1"/>
        <s v="CARRILLERA DE TERNERA" u="1"/>
        <s v="MUSLO DE POLLO ESTOFADO" u="1"/>
        <s v="GALLO A LA PLANCHA" u="1"/>
        <s v="GUISO DE CHOCO CON ARROZ EN BLANCO" u="1"/>
        <s v="CAPÓN ESTOFADO" u="1"/>
        <s v="LACÓN, PATATA Y CHORIZO" u="1"/>
        <s v="POLLO PICANTON A LA BRASA" u="1"/>
        <s v="CARRILLERAS DE CERDO ESTOFADAS" u="1"/>
        <s v="CODILLO DE CERDO AL HORNO" u="1"/>
        <s v="MEDALLONES DE SOLOMILLO DE CERDO" u="1"/>
        <s v="LIRIOS FRITOS" u="1"/>
        <s v="CONEJO ESTOFADO CON SETAS" u="1"/>
        <s v="ESCALOPINES DE CERDO A LA CREMA" u="1"/>
        <s v="CODILLO DE CERDO ASADO" u="1"/>
        <s v="ALITAS DE POLLO FRITAS" u="1"/>
        <s v="ATUN A LA PORTUGUESA" u="1"/>
        <s v="SOLOMILLO DE.CERDO A LA PLANCHA" u="1"/>
        <s v="CODILLO DE CERDO COCIDO Y AL HORNO" u="1"/>
        <s v="CARRILERAS DE CERDO" u="1"/>
        <s v="CARRILLERA DE CERDO" u="1"/>
        <s v="LACON PATATA Y CHORIZO" u="1"/>
        <s v="JARRETE ESTOFADO" u="1"/>
        <s v="ALBÓNDIGAS CON PATATA DADO" u="1"/>
        <s v="LUBINA A LA PLANCHA" u="1"/>
        <s v="ROT DE PAVO" u="1"/>
        <s v="SALMON AL HORNO" u="1"/>
        <s v="CORDON BLEU" u="1"/>
        <s v="CARNE DE COCIDO" u="1"/>
        <s v="LENGUA DE TERNERA BRASEADA" u="1"/>
        <s v="MUSLO DE PAVO" u="1"/>
        <s v="JAMONCITOS DE PAVO ESTOFADOS" u="1"/>
        <s v="JAMÓN ASADO" u="1"/>
        <s v="CABRACHO A LA PLANCHA" u="1"/>
        <s v="RAYA AL HORNO" u="1"/>
        <s v="SOLOMILLO DE CERDO EN SALSA DE MOSTAZA" u="1"/>
        <s v="LUBINA AL HORNO CON PANADERA" u="1"/>
        <s v="BACALAO AL HORNO" u="1"/>
        <s v="ALAS DE POLLO" u="1"/>
        <s v="PANGA A LA ROMANA" u="1"/>
        <s v="CORDON BLUE" u="1"/>
        <s v="SECRETO DE CERDO A LA PIMIENTA" u="1"/>
        <s v="EXPRESS" u="1"/>
        <s v="ALBÓNDIGAS" u="1"/>
        <s v="ANULADO" u="1"/>
        <s v="LIRIOS REBOZADOS" u="1"/>
        <s v="CHULETA DE TERNERA" u="1"/>
        <s v="TERNERA ASADA" u="1"/>
        <s v="DORADA A LA BILBAINA" u="1"/>
        <s v="RODABALLO A LA PLANCHA" u="1"/>
        <s v="COLA DE.RAPE A LA GALLEGA" u="1"/>
        <s v="JAMÓN DE CERDO" u="1"/>
        <s v="RAXO CON PARATAS" u="1"/>
        <s v="COCIDO" u="1"/>
        <s v="REDONDO DE TERNERA" u="1"/>
        <s v="LACON CON PATATAS Y CHORIZO" u="1"/>
        <s v="CABRACHO A ESPALDA" u="1"/>
        <s v="GUISO DE POTA CON ARROZ" u="1"/>
        <s v="GUISO DE POTA" u="1"/>
        <s v="ESCALOPINES DE CERDO A LA PIMIENTA" u="1"/>
        <s v="POLLO EN SU JUGO AL HORNO" u="1"/>
        <s v="MILANESA DE TERNERA" u="1"/>
        <s v="CAPON ASADO" u="1"/>
        <s v="DORADA AL HORNO" u="1"/>
        <s v="PLUMA DE CERDO CON SALSA DE CHAMPIÑONES" u="1"/>
        <s v="trucha?????" u="1"/>
        <s v="MARRAJO EN SALSA MARINERA" u="1"/>
        <s v="MARRAJO EN SALSA VERDE" u="1"/>
        <s v="RAXO AL AJILLO" u="1"/>
        <s v="POLLO PICANTON A LA PARRILLA EN ACEITE DE LIMON Y" u="1"/>
        <s v="MARRAJO AL HORNO" u="1"/>
        <s v="CARRILLERAS DE TERNERA" u="1"/>
        <s v="RAPANTE A LA PLANCHA" u="1"/>
        <s v="ATÚN CON TOMATE" u="1"/>
        <s v="CORDERO ESTOFADO" u="1"/>
        <s v="PAVO AL CHILINDRON" u="1"/>
        <s v="HAMBURGUESA MIXTA CON PATATA FRITA" u="1"/>
        <s v="FIDEOS MARINEROS" u="1"/>
        <s v="SALMÓN EN SALSA DE SIDRA" u="1"/>
        <s v="CORDERO AL HORNO" u="1"/>
        <s v="PALETILLA DE CORDERO" u="1"/>
        <s v="ROTI DE PAVO" u="1"/>
        <s v="MILANESA DE POLLO NAPOLITANA" u="1"/>
        <s v="MILANESA DE POLLO" u="1"/>
        <s v="CARRILLERAS DE CERDO ESTOFADA" u="1"/>
        <s v="CHULETILLAS DE CORDERO" u="1"/>
        <s v="LENGUA DE TERNERA ESTOFADA" u="1"/>
        <s v="LA CON CON PATATA Y.CHORIZO" u="1"/>
        <s v="REDONDO DE PAVO CON PATATA PANADERA" u="1"/>
        <s v="PECHUGA A LA PIMIENTA" u="1"/>
        <s v="MERLUZA A LA GALLEGA" u="1"/>
        <s v="BERTORELLA A LA PLANCHA" u="1"/>
        <s v="ZORZA CON PATATA PANADERA" u="1"/>
        <s v="JARRETE DE TERNERA" u="1"/>
        <s v="RAGOUT DE TERNERA" u="1"/>
        <s v="JAMON ASADO" u="1"/>
        <s v="SOLOMILLO DE CERDO AL QUESO" u="1"/>
        <s v="ALAS DE POLLO AL AJILLO" u="1"/>
        <s v="CHULETA DE CERDO" u="1"/>
        <s v="PARRILLADA DE PESCADO" u="1"/>
        <s v="CHOCO GUISADO CON ARROZ" u="1"/>
        <s v="ALBONDIGAS" u="1"/>
        <s v="CHOCOS EN TINTA CON ARROZ EN BLANCO" u="1"/>
        <s v="SOLOMILLO DE CERDO A LA PLANCHA AL VINO TINTO" u="1"/>
        <s v="REDONDO DE PAVO" u="1"/>
        <s v="ALITAS A LA BARBACOA" u="1"/>
        <s v="CARRILLERA DE CERDO GUISADA" u="1"/>
        <s v="FILETES DE TERNERA A LA PLANCHA" u="1"/>
        <s v="VAINA DE CALAMAR" u="1"/>
        <s v="PARRILLA DE PESCADOS" u="1"/>
        <s v="CONEJO ESTOFADO" u="1"/>
        <s v="HAMBURGUESA MIXTA CON BACON Y PATAT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04.398797222224" createdVersion="6" refreshedVersion="6" minRefreshableVersion="3" recordCount="57" xr:uid="{00000000-000A-0000-FFFF-FFFF0D000000}">
  <cacheSource type="worksheet">
    <worksheetSource ref="E1:E1048576" sheet="30-09-20"/>
  </cacheSource>
  <cacheFields count="1">
    <cacheField name="GUARNICION" numFmtId="0">
      <sharedItems containsBlank="1" count="10">
        <s v="PATATAS FRITAS"/>
        <s v="PATATAS COCIDAS"/>
        <s v="ENSALADA"/>
        <s v="MENESTRA DE VERDURAS"/>
        <s v="ARROZ EN BLANCO"/>
        <m/>
        <s v="PASTEL DE QUESO AL HORNO" u="1"/>
        <s v="ANULADO" u="1"/>
        <s v="PECHUGA DE POLLO PLANCHA" u="1"/>
        <s v="ENSALD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04.398797337963" createdVersion="6" refreshedVersion="6" minRefreshableVersion="3" recordCount="57" xr:uid="{00000000-000A-0000-FFFF-FFFF0A000000}">
  <cacheSource type="worksheet">
    <worksheetSource ref="F1:F1048576" sheet="30-09-20"/>
  </cacheSource>
  <cacheFields count="1">
    <cacheField name="POSTRE" numFmtId="0">
      <sharedItems containsBlank="1" count="38">
        <s v="YOGURT"/>
        <s v="TARTA SAN MARCOS"/>
        <s v="FRUTA"/>
        <m/>
        <s v="FLAN DE CAFÉ CASERO" u="1"/>
        <s v="PUDDING DIPLOMATICO" u="1"/>
        <s v="SELVA NEGRA" u="1"/>
        <s v="PATATAS COCIDAS" u="1"/>
        <s v="TARTA DE HOJALDRE" u="1"/>
        <s v="PASTEL DE ALMENDRA" u="1"/>
        <s v="TARTA DE TRES CHOCOLATES" u="1"/>
        <s v="MACEDONIA" u="1"/>
        <s v="TARTA DE ARANDANOS" u="1"/>
        <s v="TARTA DE PROFITEROLES" u="1"/>
        <s v="TARTA DE QUESO" u="1"/>
        <s v="ANULADO" u="1"/>
        <s v="PUDDING" u="1"/>
        <s v="TIRAMISÚ" u="1"/>
        <s v="FLAN DE CAFE" u="1"/>
        <s v="TARTA DE PIÑA" u="1"/>
        <s v="TARTA DE FRUTAS" u="1"/>
        <s v="BROUNI" u="1"/>
        <s v="TIRAMISU" u="1"/>
        <s v="ARROZ CON LECHE" u="1"/>
        <s v="TARTA DE MANZANA" u="1"/>
        <s v="DELICIA DE CHOCOLATE" u="1"/>
        <s v="TARTA DE CAFE" u="1"/>
        <s v="CHARLOTA DE FRESA" u="1"/>
        <s v="NATILLAS" u="1"/>
        <s v="BRAWNIE" u="1"/>
        <s v="PASTEL DE QUESO" u="1"/>
        <s v="TARTA DE SAN MARCOS" u="1"/>
        <s v="TARTA DE QUESO AL HORNO" u="1"/>
        <s v="TARTA DE HOJALDRE CON FRUTAS" u="1"/>
        <s v="TARTA DE ALMENDRA" u="1"/>
        <s v="TARTA DE CAFÉ" u="1"/>
        <s v="BRAWNIE DE CHOCOLATE" u="1"/>
        <s v="TARTA DE SELVA NEGR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04.398797453701" createdVersion="6" refreshedVersion="6" minRefreshableVersion="3" recordCount="57" xr:uid="{00000000-000A-0000-FFFF-FFFF07000000}">
  <cacheSource type="worksheet">
    <worksheetSource ref="C1:C1048576" sheet="30-09-20"/>
  </cacheSource>
  <cacheFields count="1">
    <cacheField name="PRIMEROS" numFmtId="0">
      <sharedItems containsBlank="1" count="144">
        <m/>
        <s v="TARTAR DE SERRANO, MELÓN Y TOMATE"/>
        <s v="POTAJE DE VERDURAS"/>
        <s v="FIDEOS CON POLLO"/>
        <s v="EXPRESS"/>
        <s v="JUDIAS CON JAMON" u="1"/>
        <s v="CHAMPIÑONES RELLENOS" u="1"/>
        <s v="GUISANTES CON JAMÓN" u="1"/>
        <s v="MACARRONES CON CHORIZO" u="1"/>
        <s v="EMPANADA DE YORK Y QUESO" u="1"/>
        <s v="CALAMARES A LA ROMANA" u="1"/>
        <s v="TORTILLA ESPAÑOLA CON CHORIZO" u="1"/>
        <s v="RISSOTTO DE CHAMPIÑONES Y VERDURITAS" u="1"/>
        <s v="PAELLA MIXTA" u="1"/>
        <s v="PASTEL CABRACHO" u="1"/>
        <s v="CREMA DE GUISANTES" u="1"/>
        <s v="CALABACINES RELLENOS" u="1"/>
        <s v="ENSALADA MIXTA" u="1"/>
        <s v="SPAGUETTIS BOLOÑESA" u="1"/>
        <s v="KICHE DE BACON Y QUESO" u="1"/>
        <s v="BERENJENAS RELLENAS DE CARNE GRATINADAS" u="1"/>
        <s v="ARROZ CON CARNE" u="1"/>
        <s v="LASAÑA DE CARNE Y VERDURA" u="1"/>
        <s v="POTAJE DE GARBANZOS CON ESPINACAS" u="1"/>
        <s v="QUICHE LORRAINE DE BACON Y ESPINACAS" u="1"/>
        <s v="ENSALADA DE LA CASA" u="1"/>
        <s v="TOMATES RELLENOS (QUESO, ATÚN, PIÑA, ESPÁRRAGO," u="1"/>
        <s v="POTAJE DE GARBANZOS CON BACALAO" u="1"/>
        <s v="ARROZ CON VERDURITAS" u="1"/>
        <s v="TORTILLA PAISANA" u="1"/>
        <s v="HUEVOS RELLENOS" u="1"/>
        <s v="VERDURA GRATINADA" u="1"/>
        <s v="VERDURAS GRATINADAS" u="1"/>
        <s v="PIZZA DE YORK Y QUESO" u="1"/>
        <s v="FAJITAS DE POLLO TRICOLOR" u="1"/>
        <s v="ENSALADILLA" u="1"/>
        <s v="ESPAGUETTI BOLOÑESA" u="1"/>
        <s v="CREMA DE VERDURAS CON PICATOSTES" u="1"/>
        <s v="MENESTRA DE VERDURA CON SU AJADA Y HUEVO" u="1"/>
        <s v="TOSTA DE QUESO Y CHICHARRONES" u="1"/>
        <s v="PAELLA VALENCIANA" u="1"/>
        <s v="ENSALADA DE PASTA" u="1"/>
        <s v="FILLOAS RELLENAS DE ESPINACAS Y NUECES" u="1"/>
        <s v="RISSOTTO DE CHAMPIÑONES" u="1"/>
        <s v="ENSALADILLA RUSA" u="1"/>
        <s v="NUGGETS DE POLLO SOBRE CAMA DE ARROZ" u="1"/>
        <s v="MACARRONES CARBONARA" u="1"/>
        <s v="FIDEOS NEGROS CON CALAMAR" u="1"/>
        <s v="SALPICÓN DE PULPO" u="1"/>
        <s v="TOSTA DE LACON BRASEADO CON QUESO AL PIMENTOSN" u="1"/>
        <s v="FIDEOS CON COSTILLA" u="1"/>
        <s v="ESPINACAS CON CHAMPIÑONES Y VERDURAS" u="1"/>
        <s v="ENSALADA DE HABAS" u="1"/>
        <s v="QUICHE LORRAIN, BACON, QUESO Y ESPINACA" u="1"/>
        <s v="REVUELTO DE EMBUTIDOS" u="1"/>
        <s v="REVUELTO DE CHAMPIÑONES Y JAMÓN" u="1"/>
        <s v="REVUELTO DE CHAMPIÑONES Y BEICON" u="1"/>
        <s v="FIDEOS CON ALMEJAS" u="1"/>
        <s v="POTAJE DE GARBANZOS Y BACALAO" u="1"/>
        <s v="PATATA GRATINADA CON QUESO Y BACON" u="1"/>
        <s v="CALLOS" u="1"/>
        <s v="BERENJENAS RELLENAS DE CARNE Y BACON" u="1"/>
        <s v="TARTAR DE SALMÓN AL TOQUE DE TOMATE Y AROMA DE LI" u="1"/>
        <s v="PASCUALINA &quot;BELLO&quot;: ESPINACAS, HUEVO, QUESO, BACON" u="1"/>
        <s v="GUISANTES CON BACON Y CEBOLLA CARAMELIZADA" u="1"/>
        <s v="ARROZ NEGRO CON SEPIA" u="1"/>
        <s v="ARROZ CON COSTILLA" u="1"/>
        <s v="CREMA DE ZANAHORIA CON PICATOSTES" u="1"/>
        <s v="TOSTA DE CHICHARRONES CON QUESO DE ARZÚA ULLOA" u="1"/>
        <s v="GUISO DE HONGOS Y TERNERA" u="1"/>
        <s v="RISSOTTO DE CHAMPIÑONES Y LOMO ADOBADO" u="1"/>
        <s v="WOK DE VERDURITAS CON FIDEOS A LA SOJA" u="1"/>
        <s v="CHAMPIÑONES AL AJILLO" u="1"/>
        <s v="MENESTRA DE VERDURAS CON AJADA Y HUEVO" u="1"/>
        <s v="ENSALADA TROPICAL DE LECHUGA" u="1"/>
        <s v="ANULADO" u="1"/>
        <s v="ARROZ TRES DELICIAS" u="1"/>
        <s v="CREMA DE LEGUMBRES" u="1"/>
        <s v="BRECOL A LA GALLEGA" u="1"/>
        <s v="COLIFLOR GRATINADA" u="1"/>
        <s v="GARBANZOS GUISADOS" u="1"/>
        <s v="MELON CON JAMON" u="1"/>
        <s v="FIDEUA DE RAPE Y MEJILLONES" u="1"/>
        <s v="GUISO DE CALAMARES" u="1"/>
        <s v="CREMA DE VERDURAS" u="1"/>
        <s v="POTAJE DE GARBANZOS" u="1"/>
        <s v="ENSALADA DE ARROZ" u="1"/>
        <s v="GUISANTES CON JAMON" u="1"/>
        <s v="CREMA DE VERDURAS CON HUEVO Y PICATOSTES" u="1"/>
        <s v="TORTILLA ESPAÑOLA" u="1"/>
        <s v="FRANCESA CON ENSALADA" u="1"/>
        <s v="COLIFLOR CON HUEVO A LA GALLEGA" u="1"/>
        <s v="GUISO DE TERNERA Y HONGOS" u="1"/>
        <s v="CALDO GALLEGO" u="1"/>
        <s v="FAJITAS DE POLLO" u="1"/>
        <s v="CALAMARES ESPECIADOS CON SALSA TARTARA" u="1"/>
        <s v="MELÓN CON JAMÓN" u="1"/>
        <s v="TOMATES RELLENOS DE CARNE GUISADA" u="1"/>
        <s v="ESPAGUETTI CARBONARA" u="1"/>
        <s v="ESPARRAGOS CARBONARA" u="1"/>
        <s v="HABAS CON ALMEJAS" u="1"/>
        <s v="SPAGUETTI BOLOÑESA" u="1"/>
        <s v="ARROZ NEGRO CON CHOCO AL ALIOLI" u="1"/>
        <s v="HUEVOS MOSCOVITA" u="1"/>
        <s v="QUICHE LORRAINE" u="1"/>
        <s v="FABADA" u="1"/>
        <s v="TIMBAL DE VERDURAS Y PATATA GRATINADAS" u="1"/>
        <s v="CROQUETAS CASERAS" u="1"/>
        <s v="FIDEUA CON CHIPIRONES EN SU TINTA" u="1"/>
        <s v="ENSALADA TEMPLADA DE BRÉCOL AL QUESO DE ARZÚA" u="1"/>
        <s v="varopedreira@gmail.com" u="1"/>
        <s v="TOSTA DE BRANDADA DE BACALAO" u="1"/>
        <s v="CALAMARES A LA ANDALUZA" u="1"/>
        <s v="MACARRONES BOLOÑESA" u="1"/>
        <s v="SOPA DE FIDEOS CON CHIPIRONES Y BACALAO" u="1"/>
        <s v="ENSALADA CESAR" u="1"/>
        <s v="MENESTRA DE VERDURAS CON BACON Y HUEVO" u="1"/>
        <s v="HUEVOS AL PLATO" u="1"/>
        <s v="PIZZA CARBONARA" u="1"/>
        <s v="REVUELTO DE EMBUTIDO" u="1"/>
        <s v="PURRUSALDA VASCA" u="1"/>
        <s v="FIDEOS CON ALITAS AL AJILLO" u="1"/>
        <s v="REVUELTO DE CHICHARRONES" u="1"/>
        <s v="THAI DE POLLO CON VERDURAS" u="1"/>
        <s v="PIMIENTOS RELLENOS DE ATÚN" u="1"/>
        <s v="LASAÑA DE ATUN" u="1"/>
        <s v="BURRITOS" u="1"/>
        <s v="TIMBAL DE VERDURAS Y PATATAS GRATINADAS AL QUESO D" u="1"/>
        <s v="LASAÑA DE ATÚN" u="1"/>
        <s v="EMPANADA DE COCIDO" u="1"/>
        <s v="ARROZ A LA CUBANA" u="1"/>
        <s v="HUEVOS ROTOS CON BACON" u="1"/>
        <s v="PAELLA CON BACALAO, GAMBAS Y MEJILLONES" u="1"/>
        <s v="PIMIENTOS DE PIQUILLO DE BACALAO" u="1"/>
        <s v="PASTEL DE PESCADO" u="1"/>
        <s v="LENTEJAS" u="1"/>
        <s v="ESPAGUETIS CON PISTO" u="1"/>
        <s v="LASAÑA DE CARNE" u="1"/>
        <s v="GUISANTES CON CHORIZO" u="1"/>
        <s v="MACARRONES ESTOFADOS" u="1"/>
        <s v="CALAMARES A LA ANDALUZA CON ENSALADA" u="1"/>
        <s v="SOPA MARAVILLA" u="1"/>
        <s v="BROCOLI CON CHORIZO" u="1"/>
        <s v="ENSALADA DE JUDIAS PATATA Y HUEV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4"/>
  </r>
  <r>
    <x v="5"/>
  </r>
  <r>
    <x v="2"/>
  </r>
  <r>
    <x v="6"/>
  </r>
  <r>
    <x v="7"/>
  </r>
  <r>
    <x v="4"/>
  </r>
  <r>
    <x v="8"/>
  </r>
  <r>
    <x v="9"/>
  </r>
  <r>
    <x v="10"/>
  </r>
  <r>
    <x v="11"/>
  </r>
  <r>
    <x v="10"/>
  </r>
  <r>
    <x v="10"/>
  </r>
  <r>
    <x v="12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13"/>
  </r>
  <r>
    <x v="13"/>
  </r>
  <r>
    <x v="13"/>
  </r>
  <r>
    <x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0"/>
  </r>
  <r>
    <x v="1"/>
  </r>
  <r>
    <x v="0"/>
  </r>
  <r>
    <x v="2"/>
  </r>
  <r>
    <x v="0"/>
  </r>
  <r>
    <x v="2"/>
  </r>
  <r>
    <x v="3"/>
  </r>
  <r>
    <x v="3"/>
  </r>
  <r>
    <x v="3"/>
  </r>
  <r>
    <x v="0"/>
  </r>
  <r>
    <x v="3"/>
  </r>
  <r>
    <x v="0"/>
  </r>
  <r>
    <x v="4"/>
  </r>
  <r>
    <x v="4"/>
  </r>
  <r>
    <x v="4"/>
  </r>
  <r>
    <x v="4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3"/>
  </r>
  <r>
    <x v="0"/>
  </r>
  <r>
    <x v="0"/>
  </r>
  <r>
    <x v="0"/>
  </r>
  <r>
    <x v="4"/>
  </r>
  <r>
    <x v="0"/>
  </r>
  <r>
    <x v="1"/>
  </r>
  <r>
    <x v="4"/>
  </r>
  <r>
    <x v="3"/>
  </r>
  <r>
    <x v="3"/>
  </r>
  <r>
    <x v="3"/>
  </r>
  <r>
    <x v="3"/>
  </r>
  <r>
    <x v="4"/>
  </r>
  <r>
    <x v="3"/>
  </r>
  <r>
    <x v="3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2"/>
  </r>
  <r>
    <x v="0"/>
  </r>
  <r>
    <x v="0"/>
  </r>
  <r>
    <x v="0"/>
  </r>
  <r>
    <x v="1"/>
  </r>
  <r>
    <x v="1"/>
  </r>
  <r>
    <x v="2"/>
  </r>
  <r>
    <x v="2"/>
  </r>
  <r>
    <x v="1"/>
  </r>
  <r>
    <x v="2"/>
  </r>
  <r>
    <x v="2"/>
  </r>
  <r>
    <x v="0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1"/>
  </r>
  <r>
    <x v="2"/>
  </r>
  <r>
    <x v="1"/>
  </r>
  <r>
    <x v="0"/>
  </r>
  <r>
    <x v="3"/>
  </r>
  <r>
    <x v="0"/>
  </r>
  <r>
    <x v="2"/>
  </r>
  <r>
    <x v="0"/>
  </r>
  <r>
    <x v="0"/>
  </r>
  <r>
    <x v="3"/>
  </r>
  <r>
    <x v="3"/>
  </r>
  <r>
    <x v="4"/>
  </r>
  <r>
    <x v="4"/>
  </r>
  <r>
    <x v="4"/>
  </r>
  <r>
    <x v="4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TablaDiná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">
  <location ref="A9:B15" firstHeaderRow="1" firstDataRow="1" firstDataCol="1"/>
  <pivotFields count="1">
    <pivotField axis="axisRow" dataField="1" showAll="0">
      <items count="174">
        <item m="1" x="168"/>
        <item m="1" x="12"/>
        <item m="1" x="150"/>
        <item m="1" x="55"/>
        <item x="1"/>
        <item m="1" x="23"/>
        <item m="1" x="29"/>
        <item m="1" x="40"/>
        <item m="1" x="15"/>
        <item m="1" x="159"/>
        <item m="1" x="83"/>
        <item m="1" x="144"/>
        <item m="1" x="107"/>
        <item m="1" x="121"/>
        <item m="1" x="33"/>
        <item m="1" x="11"/>
        <item m="1" x="124"/>
        <item m="1" x="113"/>
        <item m="1" x="146"/>
        <item m="1" x="39"/>
        <item m="1" x="108"/>
        <item m="1" x="136"/>
        <item m="1" x="170"/>
        <item m="1" x="122"/>
        <item m="1" x="79"/>
        <item m="1" x="17"/>
        <item m="1" x="52"/>
        <item m="1" x="164"/>
        <item m="1" x="88"/>
        <item m="1" x="50"/>
        <item m="1" x="97"/>
        <item m="1" x="61"/>
        <item m="1" x="140"/>
        <item m="1" x="101"/>
        <item m="1" x="42"/>
        <item m="1" x="153"/>
        <item m="1" x="16"/>
        <item m="1" x="106"/>
        <item m="1" x="57"/>
        <item m="1" x="36"/>
        <item m="1" x="45"/>
        <item m="1" x="27"/>
        <item m="1" x="148"/>
        <item m="1" x="78"/>
        <item m="1" x="68"/>
        <item m="1" x="9"/>
        <item m="1" x="64"/>
        <item m="1" x="77"/>
        <item m="1" x="89"/>
        <item m="1" x="63"/>
        <item m="1" x="18"/>
        <item m="1" x="125"/>
        <item m="1" x="145"/>
        <item m="1" x="26"/>
        <item m="1" x="160"/>
        <item m="1" x="60"/>
        <item x="4"/>
        <item m="1" x="93"/>
        <item m="1" x="35"/>
        <item m="1" x="111"/>
        <item m="1" x="22"/>
        <item m="1" x="109"/>
        <item m="1" x="49"/>
        <item m="1" x="51"/>
        <item m="1" x="65"/>
        <item m="1" x="103"/>
        <item m="1" x="95"/>
        <item m="1" x="155"/>
        <item m="1" x="152"/>
        <item m="1" x="80"/>
        <item m="1" x="100"/>
        <item m="1" x="73"/>
        <item m="1" x="13"/>
        <item m="1" x="46"/>
        <item m="1" x="156"/>
        <item m="1" x="96"/>
        <item m="1" x="85"/>
        <item m="1" x="149"/>
        <item m="1" x="139"/>
        <item m="1" x="75"/>
        <item m="1" x="84"/>
        <item m="1" x="143"/>
        <item m="1" x="119"/>
        <item m="1" x="165"/>
        <item m="1" x="127"/>
        <item m="1" x="14"/>
        <item m="1" x="138"/>
        <item m="1" x="134"/>
        <item m="1" x="141"/>
        <item m="1" x="62"/>
        <item m="1" x="30"/>
        <item m="1" x="129"/>
        <item m="1" x="163"/>
        <item x="0"/>
        <item m="1" x="117"/>
        <item m="1" x="74"/>
        <item m="1" x="151"/>
        <item m="1" x="21"/>
        <item m="1" x="167"/>
        <item m="1" x="172"/>
        <item m="1" x="19"/>
        <item m="1" x="32"/>
        <item m="1" x="166"/>
        <item m="1" x="169"/>
        <item m="1" x="98"/>
        <item m="1" x="56"/>
        <item m="1" x="157"/>
        <item m="1" x="116"/>
        <item m="1" x="44"/>
        <item m="1" x="161"/>
        <item m="1" x="86"/>
        <item m="1" x="91"/>
        <item m="1" x="162"/>
        <item m="1" x="131"/>
        <item m="1" x="154"/>
        <item m="1" x="142"/>
        <item m="1" x="123"/>
        <item m="1" x="132"/>
        <item m="1" x="28"/>
        <item m="1" x="135"/>
        <item m="1" x="43"/>
        <item m="1" x="59"/>
        <item m="1" x="115"/>
        <item m="1" x="158"/>
        <item m="1" x="70"/>
        <item m="1" x="99"/>
        <item m="1" x="5"/>
        <item m="1" x="69"/>
        <item m="1" x="54"/>
        <item m="1" x="87"/>
        <item m="1" x="118"/>
        <item m="1" x="120"/>
        <item m="1" x="6"/>
        <item m="1" x="110"/>
        <item m="1" x="90"/>
        <item x="3"/>
        <item m="1" x="24"/>
        <item m="1" x="48"/>
        <item m="1" x="128"/>
        <item m="1" x="171"/>
        <item m="1" x="7"/>
        <item m="1" x="126"/>
        <item m="1" x="114"/>
        <item m="1" x="58"/>
        <item m="1" x="82"/>
        <item m="1" x="92"/>
        <item m="1" x="53"/>
        <item m="1" x="105"/>
        <item m="1" x="34"/>
        <item m="1" x="104"/>
        <item m="1" x="133"/>
        <item m="1" x="31"/>
        <item m="1" x="25"/>
        <item m="1" x="41"/>
        <item m="1" x="76"/>
        <item m="1" x="94"/>
        <item m="1" x="112"/>
        <item m="1" x="130"/>
        <item m="1" x="20"/>
        <item m="1" x="137"/>
        <item m="1" x="47"/>
        <item m="1" x="38"/>
        <item m="1" x="66"/>
        <item m="1" x="10"/>
        <item m="1" x="8"/>
        <item m="1" x="81"/>
        <item m="1" x="102"/>
        <item m="1" x="147"/>
        <item m="1" x="37"/>
        <item m="1" x="67"/>
        <item m="1" x="72"/>
        <item m="1" x="71"/>
        <item x="2"/>
        <item t="default"/>
      </items>
    </pivotField>
  </pivotFields>
  <rowFields count="1">
    <field x="0"/>
  </rowFields>
  <rowItems count="6">
    <i>
      <x v="4"/>
    </i>
    <i>
      <x v="56"/>
    </i>
    <i>
      <x v="93"/>
    </i>
    <i>
      <x v="135"/>
    </i>
    <i>
      <x v="172"/>
    </i>
    <i t="grand">
      <x/>
    </i>
  </rowItems>
  <colItems count="1">
    <i/>
  </colItems>
  <dataFields count="1">
    <dataField name="Cuenta de SEGUND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TablaDinámica3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GUARNICION">
  <location ref="A17:B24" firstHeaderRow="1" firstDataRow="1" firstDataCol="1"/>
  <pivotFields count="1">
    <pivotField axis="axisRow" dataField="1" showAll="0">
      <items count="11">
        <item x="4"/>
        <item x="3"/>
        <item x="1"/>
        <item x="5"/>
        <item x="0"/>
        <item m="1" x="6"/>
        <item m="1" x="8"/>
        <item m="1" x="7"/>
        <item m="1" x="9"/>
        <item x="2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9"/>
    </i>
    <i t="grand">
      <x/>
    </i>
  </rowItems>
  <colItems count="1">
    <i/>
  </colItems>
  <dataFields count="1">
    <dataField name="Cuenta de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4000000}" name="TablaDinámica5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OSTRES">
  <location ref="A25:B30" firstHeaderRow="1" firstDataRow="1" firstDataCol="1"/>
  <pivotFields count="1">
    <pivotField axis="axisRow" dataField="1" showAll="0">
      <items count="39">
        <item x="2"/>
        <item m="1" x="32"/>
        <item x="0"/>
        <item x="3"/>
        <item m="1" x="22"/>
        <item m="1" x="21"/>
        <item m="1" x="14"/>
        <item m="1" x="24"/>
        <item m="1" x="11"/>
        <item m="1" x="23"/>
        <item m="1" x="34"/>
        <item m="1" x="29"/>
        <item m="1" x="10"/>
        <item m="1" x="19"/>
        <item m="1" x="20"/>
        <item m="1" x="7"/>
        <item m="1" x="36"/>
        <item m="1" x="28"/>
        <item m="1" x="17"/>
        <item m="1" x="25"/>
        <item m="1" x="37"/>
        <item m="1" x="8"/>
        <item m="1" x="16"/>
        <item m="1" x="35"/>
        <item m="1" x="6"/>
        <item m="1" x="9"/>
        <item m="1" x="30"/>
        <item m="1" x="18"/>
        <item m="1" x="27"/>
        <item m="1" x="33"/>
        <item m="1" x="31"/>
        <item m="1" x="26"/>
        <item m="1" x="13"/>
        <item x="1"/>
        <item m="1" x="15"/>
        <item m="1" x="5"/>
        <item m="1" x="12"/>
        <item m="1" x="4"/>
        <item t="default"/>
      </items>
    </pivotField>
  </pivotFields>
  <rowFields count="1">
    <field x="0"/>
  </rowFields>
  <rowItems count="5">
    <i>
      <x/>
    </i>
    <i>
      <x v="2"/>
    </i>
    <i>
      <x v="3"/>
    </i>
    <i>
      <x v="33"/>
    </i>
    <i t="grand">
      <x/>
    </i>
  </rowItems>
  <colItems count="1">
    <i/>
  </colItems>
  <dataFields count="1">
    <dataField name="Cuenta de POSTR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Dinámica1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IMEROS">
  <location ref="A1:B7" firstHeaderRow="1" firstDataRow="1" firstDataCol="1"/>
  <pivotFields count="1">
    <pivotField axis="axisRow" dataField="1" showAll="0">
      <items count="145">
        <item m="1" x="93"/>
        <item m="1" x="15"/>
        <item m="1" x="51"/>
        <item x="0"/>
        <item m="1" x="134"/>
        <item m="1" x="7"/>
        <item m="1" x="128"/>
        <item m="1" x="17"/>
        <item x="4"/>
        <item m="1" x="57"/>
        <item m="1" x="35"/>
        <item m="1" x="41"/>
        <item m="1" x="129"/>
        <item m="1" x="80"/>
        <item m="1" x="97"/>
        <item m="1" x="130"/>
        <item m="1" x="32"/>
        <item m="1" x="132"/>
        <item m="1" x="74"/>
        <item m="1" x="56"/>
        <item m="1" x="139"/>
        <item m="1" x="94"/>
        <item m="1" x="135"/>
        <item m="1" x="58"/>
        <item m="1" x="18"/>
        <item m="1" x="49"/>
        <item m="1" x="19"/>
        <item m="1" x="43"/>
        <item m="1" x="52"/>
        <item m="1" x="83"/>
        <item m="1" x="143"/>
        <item m="1" x="60"/>
        <item m="1" x="64"/>
        <item m="1" x="73"/>
        <item m="1" x="120"/>
        <item m="1" x="69"/>
        <item m="1" x="65"/>
        <item m="1" x="9"/>
        <item m="1" x="89"/>
        <item m="1" x="86"/>
        <item m="1" x="37"/>
        <item m="1" x="113"/>
        <item m="1" x="54"/>
        <item m="1" x="105"/>
        <item m="1" x="124"/>
        <item m="1" x="13"/>
        <item m="1" x="5"/>
        <item m="1" x="125"/>
        <item m="1" x="25"/>
        <item m="1" x="28"/>
        <item m="1" x="110"/>
        <item m="1" x="23"/>
        <item m="1" x="39"/>
        <item m="1" x="121"/>
        <item m="1" x="117"/>
        <item m="1" x="98"/>
        <item m="1" x="142"/>
        <item m="1" x="44"/>
        <item m="1" x="45"/>
        <item m="1" x="77"/>
        <item m="1" x="103"/>
        <item m="1" x="96"/>
        <item m="1" x="140"/>
        <item m="1" x="66"/>
        <item m="1" x="114"/>
        <item m="1" x="20"/>
        <item m="1" x="118"/>
        <item m="1" x="71"/>
        <item m="1" x="11"/>
        <item m="1" x="31"/>
        <item m="1" x="55"/>
        <item m="1" x="108"/>
        <item m="1" x="53"/>
        <item m="1" x="91"/>
        <item m="1" x="101"/>
        <item m="1" x="68"/>
        <item m="1" x="138"/>
        <item m="1" x="40"/>
        <item m="1" x="99"/>
        <item m="1" x="42"/>
        <item m="1" x="127"/>
        <item m="1" x="14"/>
        <item m="1" x="27"/>
        <item m="1" x="116"/>
        <item m="1" x="137"/>
        <item m="1" x="107"/>
        <item m="1" x="78"/>
        <item m="1" x="59"/>
        <item m="1" x="70"/>
        <item m="1" x="72"/>
        <item m="1" x="85"/>
        <item m="1" x="46"/>
        <item m="1" x="24"/>
        <item m="1" x="119"/>
        <item m="1" x="92"/>
        <item m="1" x="133"/>
        <item m="1" x="131"/>
        <item m="1" x="81"/>
        <item m="1" x="36"/>
        <item m="1" x="33"/>
        <item m="1" x="8"/>
        <item m="1" x="106"/>
        <item m="1" x="6"/>
        <item m="1" x="88"/>
        <item m="1" x="82"/>
        <item m="1" x="62"/>
        <item m="1" x="87"/>
        <item m="1" x="112"/>
        <item m="1" x="61"/>
        <item m="1" x="34"/>
        <item m="1" x="115"/>
        <item m="1" x="136"/>
        <item m="1" x="50"/>
        <item m="1" x="109"/>
        <item m="1" x="22"/>
        <item m="1" x="26"/>
        <item m="1" x="79"/>
        <item m="1" x="21"/>
        <item m="1" x="30"/>
        <item m="1" x="84"/>
        <item m="1" x="63"/>
        <item m="1" x="75"/>
        <item m="1" x="95"/>
        <item m="1" x="38"/>
        <item m="1" x="104"/>
        <item m="1" x="12"/>
        <item m="1" x="122"/>
        <item m="1" x="102"/>
        <item m="1" x="10"/>
        <item m="1" x="67"/>
        <item m="1" x="141"/>
        <item m="1" x="76"/>
        <item m="1" x="126"/>
        <item m="1" x="47"/>
        <item m="1" x="90"/>
        <item m="1" x="29"/>
        <item m="1" x="111"/>
        <item m="1" x="16"/>
        <item m="1" x="123"/>
        <item m="1" x="100"/>
        <item m="1" x="48"/>
        <item x="1"/>
        <item x="2"/>
        <item x="3"/>
        <item t="default"/>
      </items>
    </pivotField>
  </pivotFields>
  <rowFields count="1">
    <field x="0"/>
  </rowFields>
  <rowItems count="6">
    <i>
      <x v="3"/>
    </i>
    <i>
      <x v="8"/>
    </i>
    <i>
      <x v="141"/>
    </i>
    <i>
      <x v="142"/>
    </i>
    <i>
      <x v="143"/>
    </i>
    <i t="grand">
      <x/>
    </i>
  </rowItems>
  <colItems count="1">
    <i/>
  </colItems>
  <dataFields count="1">
    <dataField name="Cuenta de PRIMERO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32:B47" firstHeaderRow="1" firstDataRow="1" firstDataCol="1"/>
  <pivotFields count="1">
    <pivotField axis="axisRow" dataField="1" showAll="0">
      <items count="38">
        <item x="5"/>
        <item m="1" x="33"/>
        <item m="1" x="16"/>
        <item m="1" x="14"/>
        <item m="1" x="20"/>
        <item m="1" x="32"/>
        <item m="1" x="22"/>
        <item m="1" x="19"/>
        <item m="1" x="26"/>
        <item m="1" x="30"/>
        <item m="1" x="34"/>
        <item m="1" x="35"/>
        <item x="13"/>
        <item m="1" x="24"/>
        <item m="1" x="15"/>
        <item m="1" x="17"/>
        <item m="1" x="18"/>
        <item m="1" x="29"/>
        <item m="1" x="27"/>
        <item m="1" x="36"/>
        <item m="1" x="25"/>
        <item m="1" x="21"/>
        <item m="1" x="28"/>
        <item m="1" x="31"/>
        <item m="1" x="23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t="default"/>
      </items>
    </pivotField>
  </pivotFields>
  <rowFields count="1">
    <field x="0"/>
  </rowFields>
  <rowItems count="15">
    <i>
      <x/>
    </i>
    <i>
      <x v="12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2"/>
  <sheetViews>
    <sheetView topLeftCell="A235" workbookViewId="0">
      <selection activeCell="D261" sqref="D261"/>
    </sheetView>
  </sheetViews>
  <sheetFormatPr baseColWidth="10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246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273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633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633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633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633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264</v>
      </c>
      <c r="B93" s="4">
        <v>92</v>
      </c>
      <c r="C93" s="3" t="s">
        <v>262</v>
      </c>
      <c r="D93" s="3" t="s">
        <v>263</v>
      </c>
      <c r="E93" s="27" t="s">
        <v>3</v>
      </c>
      <c r="F93" s="12">
        <v>645991795</v>
      </c>
      <c r="G93" s="21"/>
      <c r="H93" s="3" t="s">
        <v>282</v>
      </c>
      <c r="I93"/>
    </row>
    <row r="94" spans="1:9" ht="15.75" thickBot="1" x14ac:dyDescent="0.3">
      <c r="A94" s="1" t="s">
        <v>267</v>
      </c>
      <c r="B94">
        <v>93</v>
      </c>
      <c r="C94" s="1" t="s">
        <v>265</v>
      </c>
      <c r="D94" s="1" t="s">
        <v>266</v>
      </c>
      <c r="E94" s="1" t="s">
        <v>3</v>
      </c>
      <c r="F94" s="13"/>
      <c r="G94" s="1"/>
      <c r="H94" s="1"/>
    </row>
    <row r="95" spans="1:9" ht="15.75" thickBot="1" x14ac:dyDescent="0.3">
      <c r="A95" s="1" t="s">
        <v>270</v>
      </c>
      <c r="B95">
        <v>94</v>
      </c>
      <c r="C95" s="1" t="s">
        <v>268</v>
      </c>
      <c r="D95" s="1" t="s">
        <v>269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272</v>
      </c>
      <c r="B96">
        <v>95</v>
      </c>
      <c r="C96" s="1" t="s">
        <v>114</v>
      </c>
      <c r="D96" s="1" t="s">
        <v>271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286</v>
      </c>
      <c r="B97" s="4">
        <v>96</v>
      </c>
      <c r="C97" s="3" t="s">
        <v>284</v>
      </c>
      <c r="D97" s="3" t="s">
        <v>285</v>
      </c>
      <c r="E97" s="3" t="s">
        <v>28</v>
      </c>
      <c r="F97" s="12">
        <v>629347391</v>
      </c>
      <c r="G97" s="30"/>
      <c r="H97" s="3" t="s">
        <v>287</v>
      </c>
    </row>
    <row r="98" spans="1:9" ht="15.75" thickBot="1" x14ac:dyDescent="0.3">
      <c r="A98" s="1" t="s">
        <v>289</v>
      </c>
      <c r="B98">
        <v>97</v>
      </c>
      <c r="C98" s="1" t="s">
        <v>100</v>
      </c>
      <c r="D98" s="1" t="s">
        <v>288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292</v>
      </c>
      <c r="B99">
        <v>98</v>
      </c>
      <c r="C99" s="1" t="s">
        <v>290</v>
      </c>
      <c r="D99" s="1" t="s">
        <v>291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295</v>
      </c>
      <c r="B100" s="13">
        <v>99</v>
      </c>
      <c r="C100" s="1" t="s">
        <v>293</v>
      </c>
      <c r="D100" s="1" t="s">
        <v>294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298</v>
      </c>
      <c r="B101">
        <v>100</v>
      </c>
      <c r="C101" s="1" t="s">
        <v>296</v>
      </c>
      <c r="D101" s="1" t="s">
        <v>297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300</v>
      </c>
      <c r="B102">
        <v>101</v>
      </c>
      <c r="C102" s="1" t="s">
        <v>0</v>
      </c>
      <c r="D102" s="1" t="s">
        <v>299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303</v>
      </c>
      <c r="B103">
        <v>102</v>
      </c>
      <c r="C103" s="1" t="s">
        <v>301</v>
      </c>
      <c r="D103" s="1" t="s">
        <v>302</v>
      </c>
      <c r="E103" s="1" t="s">
        <v>28</v>
      </c>
      <c r="F103" s="2">
        <v>649336803</v>
      </c>
    </row>
    <row r="104" spans="1:9" ht="27" thickBot="1" x14ac:dyDescent="0.3">
      <c r="A104" s="1" t="s">
        <v>306</v>
      </c>
      <c r="B104">
        <v>103</v>
      </c>
      <c r="C104" s="1" t="s">
        <v>304</v>
      </c>
      <c r="D104" s="1" t="s">
        <v>305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308</v>
      </c>
      <c r="B105">
        <v>104</v>
      </c>
      <c r="C105" s="1" t="s">
        <v>97</v>
      </c>
      <c r="D105" s="1" t="s">
        <v>307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311</v>
      </c>
      <c r="B106" s="4">
        <v>105</v>
      </c>
      <c r="C106" s="3" t="s">
        <v>309</v>
      </c>
      <c r="D106" s="3" t="s">
        <v>310</v>
      </c>
      <c r="E106" s="3" t="s">
        <v>56</v>
      </c>
      <c r="F106" s="12">
        <v>676310358</v>
      </c>
      <c r="H106" s="39" t="s">
        <v>326</v>
      </c>
      <c r="I106" s="30"/>
    </row>
    <row r="107" spans="1:9" ht="15.75" thickBot="1" x14ac:dyDescent="0.3">
      <c r="A107" s="1" t="s">
        <v>314</v>
      </c>
      <c r="B107">
        <v>106</v>
      </c>
      <c r="C107" s="1" t="s">
        <v>312</v>
      </c>
      <c r="D107" s="1" t="s">
        <v>313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317</v>
      </c>
      <c r="B108">
        <v>107</v>
      </c>
      <c r="C108" s="1" t="s">
        <v>315</v>
      </c>
      <c r="D108" s="1" t="s">
        <v>316</v>
      </c>
      <c r="E108" s="1" t="s">
        <v>28</v>
      </c>
      <c r="F108" s="2">
        <v>639555974</v>
      </c>
    </row>
    <row r="109" spans="1:9" ht="15.75" thickBot="1" x14ac:dyDescent="0.3">
      <c r="A109" s="1" t="s">
        <v>320</v>
      </c>
      <c r="B109">
        <v>108</v>
      </c>
      <c r="C109" s="1" t="s">
        <v>318</v>
      </c>
      <c r="D109" s="1" t="s">
        <v>319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323</v>
      </c>
      <c r="B110" s="13">
        <v>109</v>
      </c>
      <c r="C110" s="1" t="s">
        <v>321</v>
      </c>
      <c r="D110" s="1" t="s">
        <v>322</v>
      </c>
      <c r="E110" s="1" t="s">
        <v>28</v>
      </c>
      <c r="F110" s="2">
        <v>649347371</v>
      </c>
    </row>
    <row r="111" spans="1:9" ht="15.75" thickBot="1" x14ac:dyDescent="0.3">
      <c r="A111" s="1" t="s">
        <v>325</v>
      </c>
      <c r="B111">
        <v>110</v>
      </c>
      <c r="C111" s="1" t="s">
        <v>128</v>
      </c>
      <c r="D111" s="1" t="s">
        <v>324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335</v>
      </c>
      <c r="B112">
        <v>111</v>
      </c>
      <c r="C112" s="1" t="s">
        <v>336</v>
      </c>
      <c r="D112" s="1" t="s">
        <v>337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339</v>
      </c>
      <c r="B113">
        <v>112</v>
      </c>
      <c r="C113" s="1" t="s">
        <v>106</v>
      </c>
      <c r="D113" s="1" t="s">
        <v>338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341</v>
      </c>
      <c r="B114" s="13">
        <v>113</v>
      </c>
      <c r="C114" s="1" t="s">
        <v>125</v>
      </c>
      <c r="D114" s="1" t="s">
        <v>340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344</v>
      </c>
      <c r="B115" s="13">
        <v>114</v>
      </c>
      <c r="C115" s="1" t="s">
        <v>342</v>
      </c>
      <c r="D115" s="1" t="s">
        <v>343</v>
      </c>
      <c r="E115" s="1" t="s">
        <v>56</v>
      </c>
      <c r="F115" s="1"/>
      <c r="H115" s="13"/>
    </row>
    <row r="116" spans="1:8" ht="15.75" thickBot="1" x14ac:dyDescent="0.3">
      <c r="A116" s="1" t="s">
        <v>334</v>
      </c>
      <c r="B116">
        <v>115</v>
      </c>
      <c r="C116" s="1" t="s">
        <v>345</v>
      </c>
      <c r="D116" s="1" t="s">
        <v>346</v>
      </c>
      <c r="E116" s="1" t="s">
        <v>56</v>
      </c>
      <c r="F116" s="2">
        <v>605525610</v>
      </c>
    </row>
    <row r="117" spans="1:8" ht="15.75" thickBot="1" x14ac:dyDescent="0.3">
      <c r="A117" s="1" t="s">
        <v>359</v>
      </c>
      <c r="B117">
        <v>116</v>
      </c>
      <c r="C117" s="1" t="s">
        <v>357</v>
      </c>
      <c r="D117" s="1" t="s">
        <v>358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348</v>
      </c>
      <c r="B118" s="13">
        <v>117</v>
      </c>
      <c r="C118" s="1" t="s">
        <v>222</v>
      </c>
      <c r="D118" s="1" t="s">
        <v>347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351</v>
      </c>
      <c r="B119">
        <v>118</v>
      </c>
      <c r="C119" s="1" t="s">
        <v>349</v>
      </c>
      <c r="D119" s="1" t="s">
        <v>350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353</v>
      </c>
      <c r="B120">
        <v>119</v>
      </c>
      <c r="C120" s="1" t="s">
        <v>29</v>
      </c>
      <c r="D120" s="1" t="s">
        <v>352</v>
      </c>
      <c r="E120" s="1" t="s">
        <v>28</v>
      </c>
      <c r="F120" s="2">
        <v>686120272</v>
      </c>
    </row>
    <row r="121" spans="1:8" ht="15.75" thickBot="1" x14ac:dyDescent="0.3">
      <c r="A121" s="34" t="s">
        <v>356</v>
      </c>
      <c r="B121">
        <v>120</v>
      </c>
      <c r="C121" s="1" t="s">
        <v>354</v>
      </c>
      <c r="D121" s="1" t="s">
        <v>355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362</v>
      </c>
      <c r="B122">
        <v>121</v>
      </c>
      <c r="C122" s="1" t="s">
        <v>360</v>
      </c>
      <c r="D122" s="1" t="s">
        <v>361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365</v>
      </c>
      <c r="B123">
        <v>122</v>
      </c>
      <c r="C123" s="1" t="s">
        <v>363</v>
      </c>
      <c r="D123" s="1" t="s">
        <v>364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368</v>
      </c>
      <c r="B124">
        <v>123</v>
      </c>
      <c r="C124" s="1" t="s">
        <v>366</v>
      </c>
      <c r="D124" s="1" t="s">
        <v>367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370</v>
      </c>
      <c r="B125">
        <v>124</v>
      </c>
      <c r="C125" s="1" t="s">
        <v>369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373</v>
      </c>
      <c r="B126">
        <v>125</v>
      </c>
      <c r="C126" s="1" t="s">
        <v>371</v>
      </c>
      <c r="D126" s="1" t="s">
        <v>372</v>
      </c>
      <c r="E126" s="1" t="s">
        <v>28</v>
      </c>
      <c r="F126" s="2">
        <v>620992553</v>
      </c>
    </row>
    <row r="127" spans="1:8" ht="15.75" thickBot="1" x14ac:dyDescent="0.3">
      <c r="A127" s="1" t="s">
        <v>376</v>
      </c>
      <c r="B127">
        <v>126</v>
      </c>
      <c r="C127" s="1" t="s">
        <v>374</v>
      </c>
      <c r="D127" s="1" t="s">
        <v>375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379</v>
      </c>
      <c r="B128">
        <v>127</v>
      </c>
      <c r="C128" s="1" t="s">
        <v>377</v>
      </c>
      <c r="D128" s="1" t="s">
        <v>378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382</v>
      </c>
      <c r="B129" s="13">
        <v>128</v>
      </c>
      <c r="C129" s="1" t="s">
        <v>380</v>
      </c>
      <c r="D129" s="1" t="s">
        <v>381</v>
      </c>
      <c r="E129" s="6" t="s">
        <v>28</v>
      </c>
      <c r="F129" s="1"/>
    </row>
    <row r="130" spans="1:8" ht="15.75" thickBot="1" x14ac:dyDescent="0.3">
      <c r="A130" s="1" t="s">
        <v>385</v>
      </c>
      <c r="B130">
        <v>129</v>
      </c>
      <c r="C130" s="1" t="s">
        <v>383</v>
      </c>
      <c r="D130" s="1" t="s">
        <v>384</v>
      </c>
      <c r="E130" s="6" t="s">
        <v>28</v>
      </c>
      <c r="F130" s="1"/>
    </row>
    <row r="131" spans="1:8" ht="15.75" thickBot="1" x14ac:dyDescent="0.3">
      <c r="A131" s="1" t="s">
        <v>388</v>
      </c>
      <c r="B131">
        <v>130</v>
      </c>
      <c r="C131" s="1" t="s">
        <v>386</v>
      </c>
      <c r="D131" s="1" t="s">
        <v>387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390</v>
      </c>
      <c r="B132">
        <v>131</v>
      </c>
      <c r="C132" s="1" t="s">
        <v>63</v>
      </c>
      <c r="D132" s="1" t="s">
        <v>389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392</v>
      </c>
      <c r="B133" s="13">
        <v>132</v>
      </c>
      <c r="C133" s="1" t="s">
        <v>262</v>
      </c>
      <c r="D133" s="1" t="s">
        <v>391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395</v>
      </c>
      <c r="B134">
        <v>133</v>
      </c>
      <c r="C134" s="1" t="s">
        <v>393</v>
      </c>
      <c r="D134" s="1" t="s">
        <v>394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397</v>
      </c>
      <c r="B135">
        <v>134</v>
      </c>
      <c r="C135" s="1" t="s">
        <v>44</v>
      </c>
      <c r="D135" s="1" t="s">
        <v>396</v>
      </c>
      <c r="E135" s="1" t="s">
        <v>56</v>
      </c>
      <c r="F135" s="2">
        <v>680820411</v>
      </c>
    </row>
    <row r="136" spans="1:8" ht="15.75" thickBot="1" x14ac:dyDescent="0.3">
      <c r="A136" s="1" t="s">
        <v>400</v>
      </c>
      <c r="B136">
        <v>135</v>
      </c>
      <c r="C136" s="1" t="s">
        <v>398</v>
      </c>
      <c r="D136" s="1" t="s">
        <v>399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403</v>
      </c>
      <c r="B137">
        <v>136</v>
      </c>
      <c r="C137" s="1" t="s">
        <v>401</v>
      </c>
      <c r="D137" s="1" t="s">
        <v>402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405</v>
      </c>
      <c r="B138">
        <v>137</v>
      </c>
      <c r="C138" s="1" t="s">
        <v>47</v>
      </c>
      <c r="D138" s="1" t="s">
        <v>404</v>
      </c>
      <c r="E138" s="1" t="s">
        <v>56</v>
      </c>
      <c r="F138" s="1"/>
    </row>
    <row r="139" spans="1:8" ht="15.75" thickBot="1" x14ac:dyDescent="0.3">
      <c r="A139" s="1" t="s">
        <v>407</v>
      </c>
      <c r="B139">
        <v>138</v>
      </c>
      <c r="C139" s="1" t="s">
        <v>0</v>
      </c>
      <c r="D139" s="1" t="s">
        <v>406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408</v>
      </c>
      <c r="B140">
        <v>139</v>
      </c>
      <c r="C140" s="1" t="s">
        <v>366</v>
      </c>
      <c r="D140" s="1" t="s">
        <v>367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400</v>
      </c>
      <c r="B141">
        <v>140</v>
      </c>
      <c r="C141" s="1" t="s">
        <v>398</v>
      </c>
      <c r="D141" s="1" t="s">
        <v>409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412</v>
      </c>
      <c r="B142">
        <v>141</v>
      </c>
      <c r="C142" s="1" t="s">
        <v>410</v>
      </c>
      <c r="D142" s="1" t="s">
        <v>411</v>
      </c>
      <c r="E142" s="1" t="s">
        <v>3</v>
      </c>
      <c r="F142" s="2">
        <v>654955243</v>
      </c>
    </row>
    <row r="143" spans="1:8" ht="15.75" thickBot="1" x14ac:dyDescent="0.3">
      <c r="A143" s="1" t="s">
        <v>415</v>
      </c>
      <c r="B143">
        <v>142</v>
      </c>
      <c r="C143" s="1" t="s">
        <v>413</v>
      </c>
      <c r="D143" s="1" t="s">
        <v>414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418</v>
      </c>
      <c r="B144">
        <v>143</v>
      </c>
      <c r="C144" s="1" t="s">
        <v>416</v>
      </c>
      <c r="D144" s="1" t="s">
        <v>417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390</v>
      </c>
      <c r="B145">
        <v>144</v>
      </c>
      <c r="C145" s="1" t="s">
        <v>63</v>
      </c>
      <c r="D145" s="1" t="s">
        <v>389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421</v>
      </c>
      <c r="B146">
        <v>145</v>
      </c>
      <c r="C146" s="1" t="s">
        <v>419</v>
      </c>
      <c r="D146" s="1" t="s">
        <v>420</v>
      </c>
      <c r="E146" s="1" t="s">
        <v>3</v>
      </c>
      <c r="F146" s="6" t="s">
        <v>422</v>
      </c>
      <c r="G146" s="13"/>
      <c r="H146" s="13"/>
    </row>
    <row r="147" spans="1:8" ht="15.75" thickBot="1" x14ac:dyDescent="0.3">
      <c r="A147" s="1" t="s">
        <v>424</v>
      </c>
      <c r="B147">
        <v>146</v>
      </c>
      <c r="C147" s="1" t="s">
        <v>0</v>
      </c>
      <c r="D147" s="1" t="s">
        <v>423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426</v>
      </c>
      <c r="B148">
        <v>147</v>
      </c>
      <c r="C148" s="1" t="s">
        <v>401</v>
      </c>
      <c r="D148" s="1" t="s">
        <v>425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429</v>
      </c>
      <c r="B149">
        <v>148</v>
      </c>
      <c r="C149" s="1" t="s">
        <v>427</v>
      </c>
      <c r="D149" s="1" t="s">
        <v>428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376</v>
      </c>
      <c r="B150">
        <v>149</v>
      </c>
      <c r="C150" s="1" t="s">
        <v>374</v>
      </c>
      <c r="D150" s="1" t="s">
        <v>375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431</v>
      </c>
      <c r="B151">
        <v>150</v>
      </c>
      <c r="C151" s="1" t="s">
        <v>7</v>
      </c>
      <c r="D151" s="1" t="s">
        <v>430</v>
      </c>
      <c r="E151" s="1" t="s">
        <v>3</v>
      </c>
      <c r="F151" s="2">
        <v>669450665</v>
      </c>
    </row>
    <row r="152" spans="1:8" ht="15.75" thickBot="1" x14ac:dyDescent="0.3">
      <c r="A152" s="1" t="s">
        <v>432</v>
      </c>
      <c r="B152">
        <v>151</v>
      </c>
      <c r="C152" s="1" t="s">
        <v>7</v>
      </c>
      <c r="D152" s="1" t="s">
        <v>430</v>
      </c>
      <c r="E152" s="1" t="s">
        <v>3</v>
      </c>
      <c r="F152" s="2">
        <v>669450665</v>
      </c>
    </row>
    <row r="153" spans="1:8" ht="15.75" thickBot="1" x14ac:dyDescent="0.3">
      <c r="A153" s="1" t="s">
        <v>435</v>
      </c>
      <c r="B153">
        <v>152</v>
      </c>
      <c r="C153" s="1" t="s">
        <v>433</v>
      </c>
      <c r="D153" s="1" t="s">
        <v>434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438</v>
      </c>
      <c r="B154" s="13">
        <v>153</v>
      </c>
      <c r="C154" s="1" t="s">
        <v>436</v>
      </c>
      <c r="D154" s="1" t="s">
        <v>437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441</v>
      </c>
      <c r="B155">
        <v>154</v>
      </c>
      <c r="C155" s="1" t="s">
        <v>439</v>
      </c>
      <c r="D155" s="1" t="s">
        <v>440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443</v>
      </c>
      <c r="B156">
        <v>155</v>
      </c>
      <c r="C156" s="1" t="s">
        <v>142</v>
      </c>
      <c r="D156" s="1" t="s">
        <v>442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445</v>
      </c>
      <c r="B157">
        <v>156</v>
      </c>
      <c r="C157" s="1" t="s">
        <v>369</v>
      </c>
      <c r="D157" s="1" t="s">
        <v>444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448</v>
      </c>
      <c r="B158">
        <v>157</v>
      </c>
      <c r="C158" s="1" t="s">
        <v>446</v>
      </c>
      <c r="D158" s="1" t="s">
        <v>447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365</v>
      </c>
      <c r="B159" s="13">
        <v>158</v>
      </c>
      <c r="C159" s="1" t="s">
        <v>363</v>
      </c>
      <c r="D159" s="1" t="s">
        <v>449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451</v>
      </c>
      <c r="B160">
        <v>159</v>
      </c>
      <c r="C160" s="1" t="s">
        <v>0</v>
      </c>
      <c r="D160" s="1" t="s">
        <v>450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415</v>
      </c>
      <c r="B161">
        <v>160</v>
      </c>
      <c r="C161" s="1" t="s">
        <v>413</v>
      </c>
      <c r="D161" s="1" t="s">
        <v>452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453</v>
      </c>
      <c r="D162" s="1" t="s">
        <v>454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455</v>
      </c>
      <c r="B163">
        <v>162</v>
      </c>
      <c r="C163" s="1" t="s">
        <v>369</v>
      </c>
      <c r="D163" s="1" t="s">
        <v>444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458</v>
      </c>
      <c r="B164">
        <v>163</v>
      </c>
      <c r="C164" s="1" t="s">
        <v>456</v>
      </c>
      <c r="D164" s="1" t="s">
        <v>457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461</v>
      </c>
      <c r="B165">
        <v>164</v>
      </c>
      <c r="C165" s="1" t="s">
        <v>459</v>
      </c>
      <c r="D165" s="1" t="s">
        <v>460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464</v>
      </c>
      <c r="B166">
        <v>165</v>
      </c>
      <c r="C166" s="1" t="s">
        <v>462</v>
      </c>
      <c r="D166" s="1" t="s">
        <v>463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467</v>
      </c>
      <c r="B167">
        <v>166</v>
      </c>
      <c r="C167" s="1" t="s">
        <v>465</v>
      </c>
      <c r="D167" s="1" t="s">
        <v>466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376</v>
      </c>
      <c r="B168">
        <v>167</v>
      </c>
      <c r="C168" s="1" t="s">
        <v>374</v>
      </c>
      <c r="D168" s="1" t="s">
        <v>375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469</v>
      </c>
      <c r="B169">
        <v>168</v>
      </c>
      <c r="C169" s="1" t="s">
        <v>44</v>
      </c>
      <c r="D169" s="1" t="s">
        <v>468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472</v>
      </c>
      <c r="B170">
        <v>169</v>
      </c>
      <c r="C170" s="1" t="s">
        <v>470</v>
      </c>
      <c r="D170" s="1" t="s">
        <v>471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407</v>
      </c>
      <c r="B171">
        <v>170</v>
      </c>
      <c r="C171" s="1" t="s">
        <v>473</v>
      </c>
      <c r="D171" s="1" t="s">
        <v>474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477</v>
      </c>
      <c r="B172">
        <v>171</v>
      </c>
      <c r="C172" s="1" t="s">
        <v>475</v>
      </c>
      <c r="D172" s="1" t="s">
        <v>476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477</v>
      </c>
      <c r="B173">
        <v>172</v>
      </c>
      <c r="C173" s="1" t="s">
        <v>475</v>
      </c>
      <c r="D173" s="1" t="s">
        <v>476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480</v>
      </c>
      <c r="B174">
        <v>173</v>
      </c>
      <c r="C174" s="1" t="s">
        <v>478</v>
      </c>
      <c r="D174" s="1" t="s">
        <v>479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483</v>
      </c>
      <c r="B175">
        <v>174</v>
      </c>
      <c r="C175" s="1" t="s">
        <v>481</v>
      </c>
      <c r="D175" s="1" t="s">
        <v>482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486</v>
      </c>
      <c r="B176">
        <v>175</v>
      </c>
      <c r="C176" s="1" t="s">
        <v>484</v>
      </c>
      <c r="D176" s="1" t="s">
        <v>485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489</v>
      </c>
      <c r="B177">
        <v>176</v>
      </c>
      <c r="C177" s="1" t="s">
        <v>487</v>
      </c>
      <c r="D177" s="1" t="s">
        <v>488</v>
      </c>
      <c r="E177" s="1" t="s">
        <v>3</v>
      </c>
      <c r="F177" s="6" t="s">
        <v>490</v>
      </c>
    </row>
    <row r="178" spans="1:9" ht="15.75" thickBot="1" x14ac:dyDescent="0.3">
      <c r="A178" s="1" t="s">
        <v>492</v>
      </c>
      <c r="B178">
        <v>177</v>
      </c>
      <c r="C178" s="1" t="s">
        <v>66</v>
      </c>
      <c r="D178" s="1" t="s">
        <v>491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494</v>
      </c>
      <c r="B179">
        <v>178</v>
      </c>
      <c r="C179" s="1" t="s">
        <v>19</v>
      </c>
      <c r="D179" s="1" t="s">
        <v>493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497</v>
      </c>
      <c r="B180" s="13">
        <v>179</v>
      </c>
      <c r="C180" s="3" t="s">
        <v>495</v>
      </c>
      <c r="D180" s="3" t="s">
        <v>496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499</v>
      </c>
      <c r="B181">
        <v>180</v>
      </c>
      <c r="C181" s="1" t="s">
        <v>47</v>
      </c>
      <c r="D181" s="1" t="s">
        <v>498</v>
      </c>
      <c r="E181" s="1" t="s">
        <v>3</v>
      </c>
      <c r="F181" s="1"/>
      <c r="G181" s="13"/>
      <c r="H181" s="50" t="s">
        <v>572</v>
      </c>
    </row>
    <row r="182" spans="1:9" ht="15.75" thickBot="1" x14ac:dyDescent="0.3">
      <c r="A182" s="1" t="s">
        <v>502</v>
      </c>
      <c r="B182">
        <v>181</v>
      </c>
      <c r="C182" s="1" t="s">
        <v>500</v>
      </c>
      <c r="D182" s="1" t="s">
        <v>501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503</v>
      </c>
      <c r="B183" s="13">
        <v>182</v>
      </c>
      <c r="C183" s="3" t="s">
        <v>495</v>
      </c>
      <c r="D183" s="3" t="s">
        <v>496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506</v>
      </c>
      <c r="B184">
        <v>183</v>
      </c>
      <c r="C184" s="1" t="s">
        <v>504</v>
      </c>
      <c r="D184" s="1" t="s">
        <v>505</v>
      </c>
      <c r="E184" s="1" t="s">
        <v>3</v>
      </c>
      <c r="F184" s="2">
        <v>619523686</v>
      </c>
    </row>
    <row r="185" spans="1:9" ht="15.75" thickBot="1" x14ac:dyDescent="0.3">
      <c r="A185" s="1" t="s">
        <v>509</v>
      </c>
      <c r="B185">
        <v>184</v>
      </c>
      <c r="C185" s="1" t="s">
        <v>507</v>
      </c>
      <c r="D185" s="1" t="s">
        <v>508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511</v>
      </c>
      <c r="B186">
        <v>185</v>
      </c>
      <c r="C186" s="1" t="s">
        <v>100</v>
      </c>
      <c r="D186" s="1" t="s">
        <v>510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514</v>
      </c>
      <c r="B187" s="13">
        <v>186</v>
      </c>
      <c r="C187" s="1" t="s">
        <v>512</v>
      </c>
      <c r="D187" s="1" t="s">
        <v>513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517</v>
      </c>
      <c r="B188">
        <v>187</v>
      </c>
      <c r="C188" s="1" t="s">
        <v>515</v>
      </c>
      <c r="D188" s="1" t="s">
        <v>516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519</v>
      </c>
      <c r="B189">
        <v>188</v>
      </c>
      <c r="C189" s="1" t="s">
        <v>214</v>
      </c>
      <c r="D189" s="1" t="s">
        <v>518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522</v>
      </c>
      <c r="B190">
        <v>189</v>
      </c>
      <c r="C190" s="1" t="s">
        <v>520</v>
      </c>
      <c r="D190" s="1" t="s">
        <v>521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373</v>
      </c>
      <c r="B191">
        <v>190</v>
      </c>
      <c r="C191" s="1" t="s">
        <v>371</v>
      </c>
      <c r="D191" s="1" t="s">
        <v>372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351</v>
      </c>
      <c r="B192">
        <v>191</v>
      </c>
      <c r="C192" s="1" t="s">
        <v>349</v>
      </c>
      <c r="D192" s="1" t="s">
        <v>350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525</v>
      </c>
      <c r="B193" s="13">
        <v>192</v>
      </c>
      <c r="C193" s="1" t="s">
        <v>523</v>
      </c>
      <c r="D193" s="1" t="s">
        <v>524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526</v>
      </c>
      <c r="B194">
        <v>193</v>
      </c>
      <c r="C194" s="1" t="s">
        <v>63</v>
      </c>
      <c r="D194" s="1" t="s">
        <v>389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528</v>
      </c>
      <c r="B195">
        <v>194</v>
      </c>
      <c r="C195" s="1" t="s">
        <v>19</v>
      </c>
      <c r="D195" s="1" t="s">
        <v>527</v>
      </c>
      <c r="E195" s="1" t="s">
        <v>28</v>
      </c>
      <c r="F195" s="2">
        <v>639886986</v>
      </c>
    </row>
    <row r="196" spans="1:8" ht="15.75" thickBot="1" x14ac:dyDescent="0.3">
      <c r="A196" s="1" t="s">
        <v>531</v>
      </c>
      <c r="B196">
        <v>195</v>
      </c>
      <c r="C196" s="1" t="s">
        <v>529</v>
      </c>
      <c r="D196" s="1" t="s">
        <v>530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534</v>
      </c>
      <c r="B197">
        <v>196</v>
      </c>
      <c r="C197" s="1" t="s">
        <v>532</v>
      </c>
      <c r="D197" s="1" t="s">
        <v>533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536</v>
      </c>
      <c r="B198">
        <v>197</v>
      </c>
      <c r="C198" s="1" t="s">
        <v>117</v>
      </c>
      <c r="D198" s="1" t="s">
        <v>535</v>
      </c>
      <c r="E198" s="1" t="s">
        <v>28</v>
      </c>
      <c r="F198" s="2">
        <v>678443660</v>
      </c>
      <c r="H198" s="1" t="s">
        <v>573</v>
      </c>
    </row>
    <row r="199" spans="1:8" ht="15.75" thickBot="1" x14ac:dyDescent="0.3">
      <c r="A199" s="1" t="s">
        <v>537</v>
      </c>
      <c r="B199">
        <v>198</v>
      </c>
      <c r="C199" s="1" t="s">
        <v>117</v>
      </c>
      <c r="D199" s="1" t="s">
        <v>535</v>
      </c>
      <c r="E199" s="1" t="s">
        <v>28</v>
      </c>
      <c r="F199" s="2">
        <v>678443660</v>
      </c>
      <c r="H199" s="1" t="s">
        <v>573</v>
      </c>
    </row>
    <row r="200" spans="1:8" ht="15.75" thickBot="1" x14ac:dyDescent="0.3">
      <c r="A200" s="1" t="s">
        <v>539</v>
      </c>
      <c r="B200">
        <v>199</v>
      </c>
      <c r="C200" s="1" t="s">
        <v>19</v>
      </c>
      <c r="D200" s="1" t="s">
        <v>538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542</v>
      </c>
      <c r="B201">
        <v>200</v>
      </c>
      <c r="C201" s="1" t="s">
        <v>540</v>
      </c>
      <c r="D201" s="1" t="s">
        <v>541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545</v>
      </c>
      <c r="B202" s="13">
        <v>201</v>
      </c>
      <c r="C202" s="1" t="s">
        <v>543</v>
      </c>
      <c r="D202" s="1" t="s">
        <v>544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548</v>
      </c>
      <c r="B203">
        <v>202</v>
      </c>
      <c r="C203" s="1" t="s">
        <v>546</v>
      </c>
      <c r="D203" s="1" t="s">
        <v>547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550</v>
      </c>
      <c r="B204">
        <v>203</v>
      </c>
      <c r="C204" s="1" t="s">
        <v>363</v>
      </c>
      <c r="D204" s="1" t="s">
        <v>549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553</v>
      </c>
      <c r="B205">
        <v>204</v>
      </c>
      <c r="C205" s="1" t="s">
        <v>551</v>
      </c>
      <c r="D205" s="1" t="s">
        <v>552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556</v>
      </c>
      <c r="B206">
        <v>205</v>
      </c>
      <c r="C206" s="1" t="s">
        <v>554</v>
      </c>
      <c r="D206" s="1" t="s">
        <v>555</v>
      </c>
      <c r="E206" s="1" t="s">
        <v>3</v>
      </c>
      <c r="F206" s="2">
        <v>651614430</v>
      </c>
      <c r="G206" s="13"/>
      <c r="H206" s="1" t="s">
        <v>574</v>
      </c>
    </row>
    <row r="207" spans="1:8" ht="15.75" thickBot="1" x14ac:dyDescent="0.3">
      <c r="A207" s="1" t="s">
        <v>557</v>
      </c>
      <c r="B207">
        <v>206</v>
      </c>
      <c r="C207" s="1" t="s">
        <v>63</v>
      </c>
      <c r="D207" s="1" t="s">
        <v>444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560</v>
      </c>
      <c r="B208">
        <v>207</v>
      </c>
      <c r="C208" s="1" t="s">
        <v>558</v>
      </c>
      <c r="D208" s="1" t="s">
        <v>559</v>
      </c>
      <c r="E208" s="1" t="s">
        <v>28</v>
      </c>
      <c r="F208" s="2">
        <v>607158535</v>
      </c>
    </row>
    <row r="209" spans="1:8" ht="15.75" thickBot="1" x14ac:dyDescent="0.3">
      <c r="A209" s="1" t="s">
        <v>561</v>
      </c>
      <c r="B209">
        <v>208</v>
      </c>
      <c r="C209" s="1" t="s">
        <v>369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563</v>
      </c>
      <c r="B210">
        <v>209</v>
      </c>
      <c r="C210" s="1" t="s">
        <v>465</v>
      </c>
      <c r="D210" s="1" t="s">
        <v>562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565</v>
      </c>
      <c r="B211">
        <v>210</v>
      </c>
      <c r="C211" s="1" t="s">
        <v>0</v>
      </c>
      <c r="D211" s="1" t="s">
        <v>564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566</v>
      </c>
      <c r="E212" s="1" t="s">
        <v>3</v>
      </c>
      <c r="F212" s="1"/>
    </row>
    <row r="213" spans="1:8" ht="15.75" thickBot="1" x14ac:dyDescent="0.3">
      <c r="A213" s="1" t="s">
        <v>395</v>
      </c>
      <c r="B213">
        <v>212</v>
      </c>
      <c r="C213" s="1" t="s">
        <v>393</v>
      </c>
      <c r="D213" s="1" t="s">
        <v>394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567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568</v>
      </c>
      <c r="B216" s="13">
        <v>215</v>
      </c>
      <c r="C216" s="36" t="s">
        <v>262</v>
      </c>
      <c r="D216" s="36" t="s">
        <v>263</v>
      </c>
      <c r="E216" s="36" t="s">
        <v>3</v>
      </c>
      <c r="F216" s="37">
        <v>645991795</v>
      </c>
      <c r="G216" s="13"/>
      <c r="H216" s="13"/>
    </row>
    <row r="217" spans="1:8" ht="15.75" thickBot="1" x14ac:dyDescent="0.3">
      <c r="A217" s="36" t="s">
        <v>569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 x14ac:dyDescent="0.3">
      <c r="A218" s="38" t="s">
        <v>570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571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1" t="s">
        <v>575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 x14ac:dyDescent="0.3">
      <c r="A221" s="1" t="s">
        <v>579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580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581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9" t="s">
        <v>582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 x14ac:dyDescent="0.3">
      <c r="A225" s="1" t="s">
        <v>583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9" t="s">
        <v>584</v>
      </c>
      <c r="B226">
        <v>194</v>
      </c>
      <c r="C226" s="1" t="s">
        <v>19</v>
      </c>
      <c r="D226" s="1" t="s">
        <v>527</v>
      </c>
      <c r="E226" s="1" t="s">
        <v>28</v>
      </c>
      <c r="F226" s="2">
        <v>639886986</v>
      </c>
    </row>
    <row r="227" spans="1:8" ht="15.75" thickBot="1" x14ac:dyDescent="0.3">
      <c r="A227" s="1" t="s">
        <v>586</v>
      </c>
      <c r="B227" s="2">
        <v>220</v>
      </c>
      <c r="C227" s="1" t="s">
        <v>262</v>
      </c>
      <c r="D227" s="1" t="s">
        <v>589</v>
      </c>
      <c r="E227" s="1" t="s">
        <v>28</v>
      </c>
      <c r="F227" s="2">
        <v>660667617</v>
      </c>
    </row>
    <row r="228" spans="1:8" ht="15.75" thickBot="1" x14ac:dyDescent="0.3">
      <c r="A228" s="1" t="s">
        <v>429</v>
      </c>
      <c r="B228" s="2">
        <v>221</v>
      </c>
      <c r="C228" s="1" t="s">
        <v>427</v>
      </c>
      <c r="D228" s="1" t="s">
        <v>590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2" t="s">
        <v>587</v>
      </c>
      <c r="B229" s="2">
        <v>222</v>
      </c>
      <c r="C229" s="42" t="s">
        <v>591</v>
      </c>
      <c r="D229" s="42" t="s">
        <v>592</v>
      </c>
      <c r="E229" s="42" t="s">
        <v>56</v>
      </c>
      <c r="F229" s="43">
        <v>657091411</v>
      </c>
    </row>
    <row r="230" spans="1:8" ht="15.75" thickBot="1" x14ac:dyDescent="0.3">
      <c r="A230" s="42" t="s">
        <v>584</v>
      </c>
      <c r="B230" s="2">
        <v>223</v>
      </c>
      <c r="C230" s="42" t="s">
        <v>410</v>
      </c>
      <c r="D230" s="42" t="s">
        <v>593</v>
      </c>
      <c r="E230" s="42" t="s">
        <v>56</v>
      </c>
      <c r="F230" s="43">
        <v>696877646</v>
      </c>
    </row>
    <row r="231" spans="1:8" ht="15.75" thickBot="1" x14ac:dyDescent="0.3">
      <c r="A231" s="42" t="s">
        <v>585</v>
      </c>
      <c r="B231" s="2">
        <v>224</v>
      </c>
      <c r="C231" s="42" t="s">
        <v>594</v>
      </c>
      <c r="D231" s="42" t="s">
        <v>595</v>
      </c>
      <c r="E231" s="42" t="s">
        <v>28</v>
      </c>
      <c r="F231" s="43">
        <v>638201737</v>
      </c>
      <c r="G231" s="13"/>
      <c r="H231" s="13"/>
    </row>
    <row r="232" spans="1:8" ht="15.75" thickBot="1" x14ac:dyDescent="0.3">
      <c r="A232" s="42" t="s">
        <v>588</v>
      </c>
      <c r="B232" s="2">
        <v>225</v>
      </c>
      <c r="C232" s="42" t="s">
        <v>44</v>
      </c>
      <c r="D232" s="42" t="s">
        <v>596</v>
      </c>
      <c r="E232" s="42" t="s">
        <v>28</v>
      </c>
      <c r="F232" s="44">
        <v>646125042</v>
      </c>
    </row>
    <row r="233" spans="1:8" ht="15.75" thickBot="1" x14ac:dyDescent="0.3">
      <c r="A233" s="3" t="s">
        <v>585</v>
      </c>
      <c r="B233" s="1">
        <v>226</v>
      </c>
      <c r="C233" s="3" t="s">
        <v>594</v>
      </c>
      <c r="D233" s="3" t="s">
        <v>595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597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600</v>
      </c>
      <c r="B235">
        <v>136</v>
      </c>
      <c r="C235" s="1" t="s">
        <v>401</v>
      </c>
      <c r="D235" s="1" t="s">
        <v>402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50" t="s">
        <v>616</v>
      </c>
      <c r="B236">
        <v>146</v>
      </c>
      <c r="C236" s="1" t="s">
        <v>0</v>
      </c>
      <c r="D236" s="1" t="s">
        <v>423</v>
      </c>
      <c r="E236" s="1" t="s">
        <v>56</v>
      </c>
      <c r="F236" s="1"/>
      <c r="G236" s="13"/>
      <c r="H236" s="13"/>
    </row>
    <row r="237" spans="1:8" ht="15.75" thickBot="1" x14ac:dyDescent="0.3">
      <c r="A237" s="50" t="s">
        <v>617</v>
      </c>
      <c r="B237">
        <v>196</v>
      </c>
      <c r="C237" s="1" t="s">
        <v>532</v>
      </c>
      <c r="D237" s="1" t="s">
        <v>533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4" t="s">
        <v>618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622</v>
      </c>
      <c r="B239">
        <v>227</v>
      </c>
      <c r="C239" s="1" t="s">
        <v>620</v>
      </c>
      <c r="D239" s="1" t="s">
        <v>621</v>
      </c>
      <c r="E239" s="1" t="s">
        <v>3</v>
      </c>
      <c r="F239" s="2">
        <v>351</v>
      </c>
      <c r="H239" s="13"/>
    </row>
    <row r="240" spans="1:8" ht="15.75" thickBot="1" x14ac:dyDescent="0.3">
      <c r="A240" s="51" t="s">
        <v>619</v>
      </c>
      <c r="B240" s="2">
        <v>221</v>
      </c>
      <c r="C240" s="1" t="s">
        <v>427</v>
      </c>
      <c r="D240" s="1" t="s">
        <v>590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4" t="s">
        <v>623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50" t="s">
        <v>624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4" t="s">
        <v>625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50" t="s">
        <v>626</v>
      </c>
      <c r="B244" s="4">
        <v>96</v>
      </c>
      <c r="C244" s="3" t="s">
        <v>284</v>
      </c>
      <c r="D244" s="3" t="s">
        <v>285</v>
      </c>
      <c r="E244" s="3" t="s">
        <v>28</v>
      </c>
      <c r="F244" s="12">
        <v>629347391</v>
      </c>
      <c r="G244" s="30"/>
      <c r="H244" s="3" t="s">
        <v>287</v>
      </c>
    </row>
    <row r="245" spans="1:8" ht="15.75" thickBot="1" x14ac:dyDescent="0.3">
      <c r="A245" s="1" t="s">
        <v>627</v>
      </c>
      <c r="B245" s="2">
        <v>228</v>
      </c>
      <c r="C245" s="1" t="s">
        <v>629</v>
      </c>
      <c r="D245" s="1" t="s">
        <v>630</v>
      </c>
      <c r="E245" s="1" t="s">
        <v>28</v>
      </c>
      <c r="F245" s="2">
        <v>686558433</v>
      </c>
      <c r="G245" s="13"/>
      <c r="H245" s="13"/>
    </row>
    <row r="246" spans="1:8" ht="15.75" thickBot="1" x14ac:dyDescent="0.3">
      <c r="A246" s="1" t="s">
        <v>628</v>
      </c>
      <c r="B246" s="2">
        <v>229</v>
      </c>
      <c r="C246" s="1" t="s">
        <v>631</v>
      </c>
      <c r="D246" s="1" t="s">
        <v>632</v>
      </c>
      <c r="E246" s="1" t="s">
        <v>3</v>
      </c>
      <c r="F246" s="2">
        <v>679150587</v>
      </c>
      <c r="G246" s="13"/>
      <c r="H246" s="13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4" t="s">
        <v>635</v>
      </c>
      <c r="B248">
        <v>139</v>
      </c>
      <c r="C248" s="1" t="s">
        <v>366</v>
      </c>
      <c r="D248" s="1" t="s">
        <v>367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637</v>
      </c>
      <c r="B249" s="2">
        <v>231</v>
      </c>
      <c r="C249" s="1" t="s">
        <v>639</v>
      </c>
      <c r="D249" s="1" t="s">
        <v>640</v>
      </c>
      <c r="E249" s="1" t="s">
        <v>28</v>
      </c>
      <c r="F249" s="2">
        <v>615681971</v>
      </c>
    </row>
    <row r="250" spans="1:8" ht="15.75" thickBot="1" x14ac:dyDescent="0.3">
      <c r="A250" s="1" t="s">
        <v>638</v>
      </c>
      <c r="B250" s="2">
        <v>232</v>
      </c>
      <c r="C250" s="1" t="s">
        <v>639</v>
      </c>
      <c r="D250" s="1" t="s">
        <v>640</v>
      </c>
      <c r="E250" s="1" t="s">
        <v>28</v>
      </c>
      <c r="F250" s="2">
        <v>615681971</v>
      </c>
    </row>
    <row r="251" spans="1:8" ht="15.75" thickBot="1" x14ac:dyDescent="0.3">
      <c r="A251" s="1" t="s">
        <v>636</v>
      </c>
      <c r="B251" s="2">
        <v>233</v>
      </c>
      <c r="C251" s="1" t="s">
        <v>641</v>
      </c>
      <c r="D251" s="1" t="s">
        <v>642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1" t="s">
        <v>643</v>
      </c>
      <c r="C252" s="13" t="s">
        <v>644</v>
      </c>
      <c r="D252" s="13" t="s">
        <v>645</v>
      </c>
      <c r="E252" s="1" t="s">
        <v>28</v>
      </c>
      <c r="F252" s="52">
        <v>629908936</v>
      </c>
      <c r="G252" s="13"/>
      <c r="H252" s="13"/>
    </row>
    <row r="253" spans="1:8" ht="15.75" thickBot="1" x14ac:dyDescent="0.3">
      <c r="A253" s="6" t="s">
        <v>646</v>
      </c>
      <c r="B253" s="2">
        <v>233</v>
      </c>
      <c r="C253" s="1" t="s">
        <v>641</v>
      </c>
      <c r="D253" s="1" t="s">
        <v>642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50" t="s">
        <v>647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649</v>
      </c>
      <c r="B255" s="2">
        <v>224</v>
      </c>
      <c r="C255" s="42" t="s">
        <v>594</v>
      </c>
      <c r="D255" s="42" t="s">
        <v>595</v>
      </c>
      <c r="E255" s="42" t="s">
        <v>28</v>
      </c>
      <c r="F255" s="43">
        <v>638201737</v>
      </c>
      <c r="G255" s="13"/>
      <c r="H255" s="13"/>
    </row>
    <row r="256" spans="1:8" ht="15.75" thickBot="1" x14ac:dyDescent="0.3">
      <c r="A256" s="53" t="s">
        <v>650</v>
      </c>
      <c r="C256" s="41" t="s">
        <v>0</v>
      </c>
      <c r="D256" s="41" t="s">
        <v>423</v>
      </c>
      <c r="E256" s="41" t="s">
        <v>56</v>
      </c>
      <c r="F256" s="41"/>
    </row>
    <row r="257" spans="1:8" ht="15.75" thickBot="1" x14ac:dyDescent="0.3">
      <c r="A257" s="1" t="s">
        <v>653</v>
      </c>
      <c r="B257" s="2">
        <v>234</v>
      </c>
      <c r="C257" s="1" t="s">
        <v>100</v>
      </c>
      <c r="D257" s="1" t="s">
        <v>656</v>
      </c>
      <c r="E257" s="1" t="s">
        <v>28</v>
      </c>
      <c r="F257" s="2">
        <v>639177057</v>
      </c>
    </row>
    <row r="258" spans="1:8" ht="15.75" thickBot="1" x14ac:dyDescent="0.3">
      <c r="A258" s="1" t="s">
        <v>654</v>
      </c>
      <c r="B258" s="2">
        <v>235</v>
      </c>
      <c r="C258" s="1" t="s">
        <v>657</v>
      </c>
      <c r="D258" s="1" t="s">
        <v>658</v>
      </c>
      <c r="E258" s="1" t="s">
        <v>3</v>
      </c>
      <c r="F258" s="2">
        <v>649465836</v>
      </c>
    </row>
    <row r="259" spans="1:8" ht="15.75" thickBot="1" x14ac:dyDescent="0.3">
      <c r="A259" s="1" t="s">
        <v>655</v>
      </c>
      <c r="B259" s="2">
        <v>236</v>
      </c>
      <c r="C259" s="1" t="s">
        <v>659</v>
      </c>
      <c r="D259" s="1" t="s">
        <v>660</v>
      </c>
      <c r="E259" s="1" t="s">
        <v>56</v>
      </c>
      <c r="F259" s="1"/>
    </row>
    <row r="260" spans="1:8" ht="15.75" thickBot="1" x14ac:dyDescent="0.3">
      <c r="A260" s="1" t="s">
        <v>652</v>
      </c>
      <c r="B260" s="2">
        <v>237</v>
      </c>
      <c r="C260" s="1" t="s">
        <v>66</v>
      </c>
      <c r="D260" s="1" t="s">
        <v>661</v>
      </c>
      <c r="E260" s="1" t="s">
        <v>28</v>
      </c>
      <c r="F260" s="2">
        <v>636431839</v>
      </c>
    </row>
    <row r="261" spans="1:8" ht="15.75" thickBot="1" x14ac:dyDescent="0.3">
      <c r="A261" s="35" t="s">
        <v>662</v>
      </c>
      <c r="B261" s="4">
        <v>96</v>
      </c>
      <c r="C261" s="3" t="s">
        <v>284</v>
      </c>
      <c r="D261" s="3" t="s">
        <v>285</v>
      </c>
      <c r="E261" s="3" t="s">
        <v>28</v>
      </c>
      <c r="F261" s="12">
        <v>629347391</v>
      </c>
      <c r="G261" s="30"/>
      <c r="H261" s="3" t="s">
        <v>287</v>
      </c>
    </row>
    <row r="262" spans="1:8" ht="15.75" thickBot="1" x14ac:dyDescent="0.3">
      <c r="A262" s="35" t="s">
        <v>665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</hyperlinks>
  <pageMargins left="0.7" right="0.7" top="0.75" bottom="0.75" header="0.3" footer="0.3"/>
  <pageSetup paperSize="9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zoomScale="60" zoomScaleNormal="60" workbookViewId="0">
      <selection activeCell="G1" sqref="G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17    comedor Comercial</v>
      </c>
      <c r="G2" s="31" t="str">
        <f>ETIQUETA3!B2</f>
        <v>38    comedor Comercial</v>
      </c>
    </row>
    <row r="3" spans="2:20" x14ac:dyDescent="0.25">
      <c r="B3" s="31" t="str">
        <f>ETIQUETA3!A3</f>
        <v>Manuel Regueiro Seoane</v>
      </c>
      <c r="G3" s="31" t="str">
        <f>ETIQUETA3!B3</f>
        <v>AGUSTIN BARREIRO CASAIS</v>
      </c>
    </row>
    <row r="6" spans="2:20" ht="60" customHeight="1" x14ac:dyDescent="0.8">
      <c r="B6" s="32" t="str">
        <f>ETIQUETA3!A4</f>
        <v>C</v>
      </c>
      <c r="G6" s="32" t="str">
        <f>ETIQUETA3!B4</f>
        <v>C</v>
      </c>
    </row>
    <row r="7" spans="2:20" ht="84.95" customHeight="1" x14ac:dyDescent="0.25"/>
    <row r="8" spans="2:20" x14ac:dyDescent="0.25">
      <c r="B8" s="31" t="str">
        <f>ETIQUETA3!C2</f>
        <v>84    comedor Comercial</v>
      </c>
      <c r="G8" s="31" t="str">
        <f>ETIQUETA3!D2</f>
        <v>30    comedor Rocha</v>
      </c>
    </row>
    <row r="9" spans="2:20" x14ac:dyDescent="0.25">
      <c r="B9" s="31" t="str">
        <f>ETIQUETA3!C3</f>
        <v>Silvia González Vilas</v>
      </c>
      <c r="G9" s="31" t="str">
        <f>ETIQUETA3!D3</f>
        <v>Estefanía Vigo Caramés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R</v>
      </c>
    </row>
    <row r="13" spans="2:20" ht="84.95" customHeight="1" x14ac:dyDescent="0.25"/>
    <row r="14" spans="2:20" x14ac:dyDescent="0.25">
      <c r="B14" s="31" t="str">
        <f>ETIQUETA3!E2</f>
        <v>232    comedor Comercial</v>
      </c>
      <c r="G14" s="31" t="str">
        <f>ETIQUETA3!F2</f>
        <v>237    comedor Comercial</v>
      </c>
    </row>
    <row r="15" spans="2:20" x14ac:dyDescent="0.25">
      <c r="B15" s="31" t="str">
        <f>ETIQUETA3!E3</f>
        <v>JOSE NEGREIRA CHAVES</v>
      </c>
      <c r="G15" s="31" t="str">
        <f>ETIQUETA3!F3</f>
        <v>Pablo Arufe Lires</v>
      </c>
    </row>
    <row r="18" spans="2:14" ht="60" customHeight="1" x14ac:dyDescent="0.8">
      <c r="B18" s="32" t="str">
        <f>ETIQUETA3!E4</f>
        <v>C</v>
      </c>
      <c r="G18" s="32" t="str">
        <f>ETIQUETA3!F4</f>
        <v>C</v>
      </c>
    </row>
    <row r="19" spans="2:14" ht="84.95" customHeight="1" x14ac:dyDescent="0.25"/>
    <row r="20" spans="2:14" x14ac:dyDescent="0.25">
      <c r="B20" s="31" t="str">
        <f>ETIQUETA3!G2</f>
        <v>227    comedor I+D+i</v>
      </c>
      <c r="G20" s="31" t="str">
        <f>ETIQUETA3!H2</f>
        <v>108    comedor Rocha</v>
      </c>
    </row>
    <row r="21" spans="2:14" x14ac:dyDescent="0.25">
      <c r="B21" s="31" t="str">
        <f>ETIQUETA3!G3</f>
        <v>Miguel Angel Piñeiro Martínez</v>
      </c>
      <c r="G21" s="31" t="str">
        <f>ETIQUETA3!H3</f>
        <v>Francisco Javier Martínez Alonso</v>
      </c>
    </row>
    <row r="24" spans="2:14" ht="60" customHeight="1" x14ac:dyDescent="0.8">
      <c r="B24" s="32" t="str">
        <f>ETIQUETA3!G4</f>
        <v>I</v>
      </c>
      <c r="G24" s="32" t="str">
        <f>ETIQUETA3!H4</f>
        <v>R</v>
      </c>
    </row>
    <row r="25" spans="2:14" ht="84.95" customHeight="1" x14ac:dyDescent="0.25"/>
    <row r="26" spans="2:14" x14ac:dyDescent="0.25">
      <c r="B26" s="31" t="str">
        <f>ETIQUETA3!I2</f>
        <v>66    comedor Rocha</v>
      </c>
      <c r="G26" s="31" t="str">
        <f>ETIQUETA3!J2</f>
        <v>29    comedor Rocha</v>
      </c>
      <c r="M26" s="31"/>
      <c r="N26" s="31"/>
    </row>
    <row r="27" spans="2:14" x14ac:dyDescent="0.25">
      <c r="B27" s="31" t="str">
        <f>ETIQUETA3!I3</f>
        <v>Anxo Fernandez Iglesias</v>
      </c>
      <c r="G27" s="31" t="str">
        <f>ETIQUETA3!J3</f>
        <v>Santiago Antón Area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R</v>
      </c>
      <c r="G30" s="32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str">
        <f>ETIQUETA3!K2</f>
        <v>131    comedor Rocha</v>
      </c>
      <c r="G2" s="31" t="str">
        <f>ETIQUETA3!L2</f>
        <v>19    comedor Rocha</v>
      </c>
    </row>
    <row r="3" spans="2:7" x14ac:dyDescent="0.25">
      <c r="B3" s="31" t="str">
        <f>ETIQUETA3!K3</f>
        <v>David Gonzalez Casete</v>
      </c>
      <c r="G3" s="31" t="str">
        <f>ETIQUETA3!L3</f>
        <v>Luis Carlos Argudín Diéguez</v>
      </c>
    </row>
    <row r="6" spans="2:7" ht="60" customHeight="1" x14ac:dyDescent="0.8">
      <c r="B6" s="32" t="str">
        <f>ETIQUETA3!K4</f>
        <v>R</v>
      </c>
      <c r="G6" s="32" t="str">
        <f>ETIQUETA3!L4</f>
        <v>R</v>
      </c>
    </row>
    <row r="7" spans="2:7" ht="84.95" customHeight="1" x14ac:dyDescent="0.25"/>
    <row r="8" spans="2:7" x14ac:dyDescent="0.25">
      <c r="B8" s="31" t="str">
        <f>ETIQUETA3!M2</f>
        <v>174    comedor I+D+i</v>
      </c>
      <c r="G8" s="31" t="str">
        <f>ETIQUETA3!N2</f>
        <v>96    comedor Comercial</v>
      </c>
    </row>
    <row r="9" spans="2:7" x14ac:dyDescent="0.25">
      <c r="B9" s="31" t="str">
        <f>ETIQUETA3!M3</f>
        <v>Lorena Domínguez Carrera</v>
      </c>
      <c r="G9" s="31" t="str">
        <f>ETIQUETA3!N3</f>
        <v>Carmen Diéguez Vázquez</v>
      </c>
    </row>
    <row r="12" spans="2:7" ht="60" customHeight="1" x14ac:dyDescent="0.8">
      <c r="B12" s="32" t="str">
        <f>ETIQUETA3!M4</f>
        <v>I</v>
      </c>
      <c r="G12" s="32" t="str">
        <f>ETIQUETA3!N4</f>
        <v>C</v>
      </c>
    </row>
    <row r="13" spans="2:7" ht="84.95" customHeight="1" x14ac:dyDescent="0.25"/>
    <row r="14" spans="2:7" x14ac:dyDescent="0.25">
      <c r="B14" s="31" t="str">
        <f>ETIQUETA3!O2</f>
        <v>196    comedor Rocha</v>
      </c>
      <c r="G14" s="31" t="str">
        <f>ETIQUETA3!P2</f>
        <v>46    MAXWELL</v>
      </c>
    </row>
    <row r="15" spans="2:7" x14ac:dyDescent="0.25">
      <c r="B15" s="31" t="str">
        <f>ETIQUETA3!O3</f>
        <v>LUIS MIGUEL GRELA LOPEZ</v>
      </c>
      <c r="G15" s="31" t="str">
        <f>ETIQUETA3!P3</f>
        <v>Paula González Barreto</v>
      </c>
    </row>
    <row r="18" spans="2:7" ht="60" customHeight="1" x14ac:dyDescent="0.8">
      <c r="B18" s="32" t="str">
        <f>ETIQUETA3!O4</f>
        <v>R</v>
      </c>
      <c r="G18" s="32" t="str">
        <f>ETIQUETA3!P4</f>
        <v>M</v>
      </c>
    </row>
    <row r="19" spans="2:7" ht="84.95" customHeight="1" x14ac:dyDescent="0.25"/>
    <row r="20" spans="2:7" x14ac:dyDescent="0.25">
      <c r="B20" s="31" t="str">
        <f>ETIQUETA3!Q2</f>
        <v>26    MAXWELL</v>
      </c>
      <c r="G20" s="31" t="str">
        <f>ETIQUETA3!R2</f>
        <v>7    comedor I+D+i</v>
      </c>
    </row>
    <row r="21" spans="2:7" x14ac:dyDescent="0.25">
      <c r="B21" s="31" t="str">
        <f>ETIQUETA3!Q3</f>
        <v>Francisco Fariña Fernández</v>
      </c>
      <c r="G21" s="31" t="str">
        <f>ETIQUETA3!R3</f>
        <v>Jorge Villarino Rey</v>
      </c>
    </row>
    <row r="24" spans="2:7" ht="60" customHeight="1" x14ac:dyDescent="0.8">
      <c r="B24" s="32" t="str">
        <f>ETIQUETA3!Q4</f>
        <v>M</v>
      </c>
      <c r="G24" s="32" t="str">
        <f>ETIQUETA3!R4</f>
        <v>I</v>
      </c>
    </row>
    <row r="25" spans="2:7" ht="84.95" customHeight="1" x14ac:dyDescent="0.25"/>
    <row r="26" spans="2:7" x14ac:dyDescent="0.25">
      <c r="B26" s="31" t="str">
        <f>ETIQUETA3!S2</f>
        <v>90    comedor Comercial</v>
      </c>
      <c r="G26" s="31" t="str">
        <f>ETIQUETA3!T2</f>
        <v>53    comedor Rocha</v>
      </c>
    </row>
    <row r="27" spans="2:7" x14ac:dyDescent="0.25">
      <c r="B27" s="31" t="str">
        <f>ETIQUETA3!S3</f>
        <v>Mauricio Adrián Vilar Galván</v>
      </c>
      <c r="G27" s="31" t="str">
        <f>ETIQUETA3!T3</f>
        <v>Gabriel Viqueira Miranda</v>
      </c>
    </row>
    <row r="30" spans="2:7" ht="60" customHeight="1" x14ac:dyDescent="0.8">
      <c r="B30" s="32" t="str">
        <f>ETIQUETA3!S4</f>
        <v>C</v>
      </c>
      <c r="G30" s="32" t="str">
        <f>ETIQUETA3!T4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4.95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4.95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4.95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7"/>
  <sheetViews>
    <sheetView topLeftCell="A21" workbookViewId="0">
      <selection activeCell="B14" sqref="B14:G14"/>
    </sheetView>
  </sheetViews>
  <sheetFormatPr baseColWidth="10" defaultRowHeight="15" x14ac:dyDescent="0.25"/>
  <cols>
    <col min="1" max="1" width="36.85546875" bestFit="1" customWidth="1"/>
    <col min="2" max="2" width="19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260</v>
      </c>
      <c r="B1" t="s">
        <v>327</v>
      </c>
    </row>
    <row r="2" spans="1:2" x14ac:dyDescent="0.25">
      <c r="A2" s="10" t="s">
        <v>576</v>
      </c>
      <c r="B2" s="29"/>
    </row>
    <row r="3" spans="1:2" x14ac:dyDescent="0.25">
      <c r="A3" s="10" t="s">
        <v>651</v>
      </c>
      <c r="B3" s="29">
        <v>5</v>
      </c>
    </row>
    <row r="4" spans="1:2" x14ac:dyDescent="0.25">
      <c r="A4" s="10" t="s">
        <v>673</v>
      </c>
      <c r="B4" s="29">
        <v>2</v>
      </c>
    </row>
    <row r="5" spans="1:2" x14ac:dyDescent="0.25">
      <c r="A5" s="10" t="s">
        <v>676</v>
      </c>
      <c r="B5" s="29">
        <v>2</v>
      </c>
    </row>
    <row r="6" spans="1:2" x14ac:dyDescent="0.25">
      <c r="A6" s="10" t="s">
        <v>678</v>
      </c>
      <c r="B6" s="29">
        <v>3</v>
      </c>
    </row>
    <row r="7" spans="1:2" x14ac:dyDescent="0.25">
      <c r="A7" s="10" t="s">
        <v>255</v>
      </c>
      <c r="B7" s="29">
        <v>12</v>
      </c>
    </row>
    <row r="9" spans="1:2" x14ac:dyDescent="0.25">
      <c r="A9" s="9" t="s">
        <v>261</v>
      </c>
      <c r="B9" t="s">
        <v>328</v>
      </c>
    </row>
    <row r="10" spans="1:2" x14ac:dyDescent="0.25">
      <c r="A10" s="10" t="s">
        <v>576</v>
      </c>
      <c r="B10" s="29"/>
    </row>
    <row r="11" spans="1:2" x14ac:dyDescent="0.25">
      <c r="A11" s="10" t="s">
        <v>664</v>
      </c>
      <c r="B11" s="29">
        <v>5</v>
      </c>
    </row>
    <row r="12" spans="1:2" x14ac:dyDescent="0.25">
      <c r="A12" s="10" t="s">
        <v>666</v>
      </c>
      <c r="B12" s="29">
        <v>7</v>
      </c>
    </row>
    <row r="13" spans="1:2" x14ac:dyDescent="0.25">
      <c r="A13" s="10" t="s">
        <v>669</v>
      </c>
      <c r="B13" s="29">
        <v>4</v>
      </c>
    </row>
    <row r="14" spans="1:2" x14ac:dyDescent="0.25">
      <c r="A14" s="10" t="s">
        <v>667</v>
      </c>
      <c r="B14" s="29">
        <v>2</v>
      </c>
    </row>
    <row r="15" spans="1:2" x14ac:dyDescent="0.25">
      <c r="A15" s="10" t="s">
        <v>255</v>
      </c>
      <c r="B15" s="29">
        <v>18</v>
      </c>
    </row>
    <row r="17" spans="1:2" x14ac:dyDescent="0.25">
      <c r="A17" s="9" t="s">
        <v>278</v>
      </c>
      <c r="B17" t="s">
        <v>329</v>
      </c>
    </row>
    <row r="18" spans="1:2" x14ac:dyDescent="0.25">
      <c r="A18" s="10" t="s">
        <v>648</v>
      </c>
      <c r="B18" s="29">
        <v>3</v>
      </c>
    </row>
    <row r="19" spans="1:2" x14ac:dyDescent="0.25">
      <c r="A19" s="10" t="s">
        <v>598</v>
      </c>
      <c r="B19" s="29">
        <v>7</v>
      </c>
    </row>
    <row r="20" spans="1:2" x14ac:dyDescent="0.25">
      <c r="A20" s="10" t="s">
        <v>634</v>
      </c>
      <c r="B20" s="29">
        <v>2</v>
      </c>
    </row>
    <row r="21" spans="1:2" x14ac:dyDescent="0.25">
      <c r="A21" s="10" t="s">
        <v>576</v>
      </c>
      <c r="B21" s="29"/>
    </row>
    <row r="22" spans="1:2" x14ac:dyDescent="0.25">
      <c r="A22" s="10" t="s">
        <v>280</v>
      </c>
      <c r="B22" s="29">
        <v>5</v>
      </c>
    </row>
    <row r="23" spans="1:2" x14ac:dyDescent="0.25">
      <c r="A23" s="10" t="s">
        <v>675</v>
      </c>
      <c r="B23" s="29">
        <v>1</v>
      </c>
    </row>
    <row r="24" spans="1:2" x14ac:dyDescent="0.25">
      <c r="A24" s="10" t="s">
        <v>255</v>
      </c>
      <c r="B24" s="29">
        <v>18</v>
      </c>
    </row>
    <row r="25" spans="1:2" x14ac:dyDescent="0.25">
      <c r="A25" s="9" t="s">
        <v>332</v>
      </c>
      <c r="B25" t="s">
        <v>331</v>
      </c>
    </row>
    <row r="26" spans="1:2" x14ac:dyDescent="0.25">
      <c r="A26" s="10" t="s">
        <v>254</v>
      </c>
      <c r="B26" s="29">
        <v>9</v>
      </c>
    </row>
    <row r="27" spans="1:2" x14ac:dyDescent="0.25">
      <c r="A27" s="10" t="s">
        <v>599</v>
      </c>
      <c r="B27" s="29">
        <v>5</v>
      </c>
    </row>
    <row r="28" spans="1:2" x14ac:dyDescent="0.25">
      <c r="A28" s="10" t="s">
        <v>576</v>
      </c>
      <c r="B28" s="29"/>
    </row>
    <row r="29" spans="1:2" x14ac:dyDescent="0.25">
      <c r="A29" s="10" t="s">
        <v>672</v>
      </c>
      <c r="B29" s="29">
        <v>4</v>
      </c>
    </row>
    <row r="30" spans="1:2" x14ac:dyDescent="0.25">
      <c r="A30" s="10" t="s">
        <v>255</v>
      </c>
      <c r="B30" s="29">
        <v>18</v>
      </c>
    </row>
    <row r="32" spans="1:2" x14ac:dyDescent="0.25">
      <c r="A32" s="9" t="s">
        <v>333</v>
      </c>
      <c r="B32" t="s">
        <v>330</v>
      </c>
    </row>
    <row r="33" spans="1:2" x14ac:dyDescent="0.25">
      <c r="A33" s="10" t="s">
        <v>577</v>
      </c>
      <c r="B33" s="29">
        <v>36</v>
      </c>
    </row>
    <row r="34" spans="1:2" x14ac:dyDescent="0.25">
      <c r="A34" s="10" t="s">
        <v>576</v>
      </c>
      <c r="B34" s="29"/>
    </row>
    <row r="35" spans="1:2" x14ac:dyDescent="0.25">
      <c r="A35" s="10" t="s">
        <v>604</v>
      </c>
      <c r="B35" s="29">
        <v>2</v>
      </c>
    </row>
    <row r="36" spans="1:2" x14ac:dyDescent="0.25">
      <c r="A36" s="10" t="s">
        <v>605</v>
      </c>
      <c r="B36" s="29">
        <v>1</v>
      </c>
    </row>
    <row r="37" spans="1:2" x14ac:dyDescent="0.25">
      <c r="A37" s="10" t="s">
        <v>606</v>
      </c>
      <c r="B37" s="29">
        <v>2</v>
      </c>
    </row>
    <row r="38" spans="1:2" x14ac:dyDescent="0.25">
      <c r="A38" s="10" t="s">
        <v>607</v>
      </c>
      <c r="B38" s="29">
        <v>1</v>
      </c>
    </row>
    <row r="39" spans="1:2" x14ac:dyDescent="0.25">
      <c r="A39" s="10" t="s">
        <v>608</v>
      </c>
      <c r="B39" s="29">
        <v>2</v>
      </c>
    </row>
    <row r="40" spans="1:2" x14ac:dyDescent="0.25">
      <c r="A40" s="10" t="s">
        <v>609</v>
      </c>
      <c r="B40" s="29">
        <v>1</v>
      </c>
    </row>
    <row r="41" spans="1:2" x14ac:dyDescent="0.25">
      <c r="A41" s="10" t="s">
        <v>610</v>
      </c>
      <c r="B41" s="29">
        <v>1</v>
      </c>
    </row>
    <row r="42" spans="1:2" x14ac:dyDescent="0.25">
      <c r="A42" s="10" t="s">
        <v>611</v>
      </c>
      <c r="B42" s="29">
        <v>1</v>
      </c>
    </row>
    <row r="43" spans="1:2" x14ac:dyDescent="0.25">
      <c r="A43" s="10" t="s">
        <v>612</v>
      </c>
      <c r="B43" s="29">
        <v>1</v>
      </c>
    </row>
    <row r="44" spans="1:2" x14ac:dyDescent="0.25">
      <c r="A44" s="10" t="s">
        <v>613</v>
      </c>
      <c r="B44" s="29">
        <v>3</v>
      </c>
    </row>
    <row r="45" spans="1:2" x14ac:dyDescent="0.25">
      <c r="A45" s="10" t="s">
        <v>614</v>
      </c>
      <c r="B45" s="29">
        <v>1</v>
      </c>
    </row>
    <row r="46" spans="1:2" x14ac:dyDescent="0.25">
      <c r="A46" s="10" t="s">
        <v>615</v>
      </c>
      <c r="B46" s="29">
        <v>1</v>
      </c>
    </row>
    <row r="47" spans="1:2" x14ac:dyDescent="0.25">
      <c r="A47" s="10" t="s">
        <v>255</v>
      </c>
      <c r="B47" s="29">
        <v>53</v>
      </c>
    </row>
  </sheetData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20" sqref="B20:H21"/>
    </sheetView>
  </sheetViews>
  <sheetFormatPr baseColWidth="10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278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281</v>
      </c>
    </row>
    <row r="2" spans="1:16" ht="15.75" thickBot="1" x14ac:dyDescent="0.3">
      <c r="A2">
        <v>1</v>
      </c>
      <c r="B2" s="6" t="s">
        <v>581</v>
      </c>
      <c r="C2" s="1"/>
      <c r="D2" s="1" t="s">
        <v>670</v>
      </c>
      <c r="E2" s="1" t="s">
        <v>280</v>
      </c>
      <c r="F2" s="1" t="s">
        <v>599</v>
      </c>
      <c r="G2" s="1" t="s">
        <v>578</v>
      </c>
      <c r="H2" s="1"/>
      <c r="I2">
        <f>VLOOKUP($B2,CLIENTES!$A$1:$H$300,2,0)</f>
        <v>17</v>
      </c>
      <c r="J2" t="str">
        <f>VLOOKUP($B2,CLIENTES!$A$1:$H$300,3,0)</f>
        <v>Manuel</v>
      </c>
      <c r="K2" t="str">
        <f>VLOOKUP($B2,CLIENTES!$A$1:$H$300,4,0)</f>
        <v>Regueiro Seoane</v>
      </c>
      <c r="L2" t="str">
        <f>VLOOKUP($B2,CLIENTES!$A$1:$H$300,5,0)</f>
        <v>comedor Comercial</v>
      </c>
      <c r="M2">
        <f>VLOOKUP($B2,CLIENTES!$A$1:$H$300,6,0)</f>
        <v>0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RAXO AL AJILLO; PATATAS FRITAS</v>
      </c>
    </row>
    <row r="3" spans="1:16" ht="15.75" thickBot="1" x14ac:dyDescent="0.3">
      <c r="A3">
        <v>2</v>
      </c>
      <c r="B3" s="1" t="s">
        <v>108</v>
      </c>
      <c r="C3" s="1"/>
      <c r="D3" s="1" t="s">
        <v>671</v>
      </c>
      <c r="E3" s="1" t="s">
        <v>634</v>
      </c>
      <c r="F3" s="1" t="s">
        <v>672</v>
      </c>
      <c r="G3" s="1" t="s">
        <v>578</v>
      </c>
      <c r="H3" s="1"/>
      <c r="I3">
        <f>VLOOKUP($B3,CLIENTES!$A$1:$H$300,2,0)</f>
        <v>38</v>
      </c>
      <c r="J3" t="str">
        <f>VLOOKUP($B3,CLIENTES!$A$1:$H$300,3,0)</f>
        <v>AGUSTIN</v>
      </c>
      <c r="K3" t="str">
        <f>VLOOKUP($B3,CLIENTES!$A$1:$H$300,4,0)</f>
        <v>BARREIRO CASAIS</v>
      </c>
      <c r="L3" t="str">
        <f>VLOOKUP($B3,CLIENTES!$A$1:$H$300,5,0)</f>
        <v>comedor Comercial</v>
      </c>
      <c r="M3">
        <f>VLOOKUP($B3,CLIENTES!$A$1:$H$300,6,0)</f>
        <v>0</v>
      </c>
      <c r="N3">
        <f>VLOOKUP($B3,CLIENTES!$A$1:$H$300,7,0)</f>
        <v>0</v>
      </c>
      <c r="O3">
        <f>VLOOKUP($B3,CLIENTES!$A$1:$H$300,8,0)</f>
        <v>0</v>
      </c>
      <c r="P3" t="str">
        <f t="shared" si="0"/>
        <v>CABRACHO A LA PLANCHA; PATATAS COCIDAS</v>
      </c>
    </row>
    <row r="4" spans="1:16" ht="27" thickBot="1" x14ac:dyDescent="0.3">
      <c r="A4">
        <v>3</v>
      </c>
      <c r="B4" s="1" t="s">
        <v>224</v>
      </c>
      <c r="C4" s="1" t="s">
        <v>673</v>
      </c>
      <c r="D4" s="1" t="s">
        <v>674</v>
      </c>
      <c r="E4" s="1" t="s">
        <v>675</v>
      </c>
      <c r="F4" s="1" t="s">
        <v>254</v>
      </c>
      <c r="G4" s="1" t="s">
        <v>578</v>
      </c>
      <c r="H4" s="1"/>
      <c r="I4">
        <f>VLOOKUP($B4,CLIENTES!$A$1:$H$300,2,0)</f>
        <v>84</v>
      </c>
      <c r="J4" t="str">
        <f>VLOOKUP($B4,CLIENTES!$A$1:$H$300,3,0)</f>
        <v>Silvia</v>
      </c>
      <c r="K4" t="str">
        <f>VLOOKUP($B4,CLIENTES!$A$1:$H$300,4,0)</f>
        <v>González Vilas</v>
      </c>
      <c r="L4" t="str">
        <f>VLOOKUP($B4,CLIENTES!$A$1:$H$300,5,0)</f>
        <v>comedor Comercial</v>
      </c>
      <c r="M4">
        <f>VLOOKUP($B4,CLIENTES!$A$1:$H$300,6,0)</f>
        <v>609325379</v>
      </c>
      <c r="N4">
        <f>VLOOKUP($B4,CLIENTES!$A$1:$H$300,7,0)</f>
        <v>0</v>
      </c>
      <c r="O4">
        <f>VLOOKUP($B4,CLIENTES!$A$1:$H$300,8,0)</f>
        <v>0</v>
      </c>
      <c r="P4" t="str">
        <f t="shared" si="0"/>
        <v>MUSLO DE PAVO; ENSALADA</v>
      </c>
    </row>
    <row r="5" spans="1:16" ht="15.75" thickBot="1" x14ac:dyDescent="0.3">
      <c r="A5">
        <v>4</v>
      </c>
      <c r="B5" s="1" t="s">
        <v>86</v>
      </c>
      <c r="C5" s="1" t="s">
        <v>676</v>
      </c>
      <c r="D5" s="1" t="s">
        <v>671</v>
      </c>
      <c r="E5" s="1" t="s">
        <v>598</v>
      </c>
      <c r="F5" s="1" t="s">
        <v>254</v>
      </c>
      <c r="G5" s="1" t="s">
        <v>578</v>
      </c>
      <c r="H5" s="1"/>
      <c r="I5">
        <f>VLOOKUP($B5,CLIENTES!$A$1:$H$300,2,0)</f>
        <v>30</v>
      </c>
      <c r="J5" t="str">
        <f>VLOOKUP($B5,CLIENTES!$A$1:$H$300,3,0)</f>
        <v>Estefanía</v>
      </c>
      <c r="K5" t="str">
        <f>VLOOKUP($B5,CLIENTES!$A$1:$H$300,4,0)</f>
        <v>Vigo Caramés</v>
      </c>
      <c r="L5" t="str">
        <f>VLOOKUP($B5,CLIENTES!$A$1:$H$300,5,0)</f>
        <v>comedor Rocha</v>
      </c>
      <c r="M5">
        <f>VLOOKUP($B5,CLIENTES!$A$1:$H$300,6,0)</f>
        <v>0</v>
      </c>
      <c r="N5">
        <f>VLOOKUP($B5,CLIENTES!$A$1:$H$300,7,0)</f>
        <v>0</v>
      </c>
      <c r="O5">
        <f>VLOOKUP($B5,CLIENTES!$A$1:$H$300,8,0)</f>
        <v>0</v>
      </c>
      <c r="P5" t="str">
        <f t="shared" si="0"/>
        <v>CABRACHO A LA PLANCHA; MENESTRA DE VERDURAS</v>
      </c>
    </row>
    <row r="6" spans="1:16" s="28" customFormat="1" ht="27" thickBot="1" x14ac:dyDescent="0.3">
      <c r="A6" s="28">
        <v>5</v>
      </c>
      <c r="B6" s="1" t="s">
        <v>638</v>
      </c>
      <c r="C6" s="1" t="s">
        <v>673</v>
      </c>
      <c r="D6" s="1" t="s">
        <v>670</v>
      </c>
      <c r="E6" s="1" t="s">
        <v>280</v>
      </c>
      <c r="F6" s="1" t="s">
        <v>599</v>
      </c>
      <c r="G6" s="1" t="s">
        <v>663</v>
      </c>
      <c r="H6" s="1"/>
      <c r="I6">
        <f>VLOOKUP($B6,CLIENTES!$A$1:$H$300,2,0)</f>
        <v>232</v>
      </c>
      <c r="J6" t="str">
        <f>VLOOKUP($B6,CLIENTES!$A$1:$H$300,3,0)</f>
        <v>JOSE</v>
      </c>
      <c r="K6" t="str">
        <f>VLOOKUP($B6,CLIENTES!$A$1:$H$300,4,0)</f>
        <v>NEGREIRA CHAVES</v>
      </c>
      <c r="L6" t="str">
        <f>VLOOKUP($B6,CLIENTES!$A$1:$H$300,5,0)</f>
        <v>comedor Comercial</v>
      </c>
      <c r="M6">
        <f>VLOOKUP($B6,CLIENTES!$A$1:$H$300,6,0)</f>
        <v>615681971</v>
      </c>
      <c r="N6">
        <f>VLOOKUP($B6,CLIENTES!$A$1:$H$300,7,0)</f>
        <v>0</v>
      </c>
      <c r="O6">
        <f>VLOOKUP($B6,CLIENTES!$A$1:$H$300,8,0)</f>
        <v>0</v>
      </c>
      <c r="P6" t="str">
        <f t="shared" si="0"/>
        <v>RAXO AL AJILLO; PATATAS FRITAS</v>
      </c>
    </row>
    <row r="7" spans="1:16" ht="15.75" thickBot="1" x14ac:dyDescent="0.3">
      <c r="A7">
        <v>6</v>
      </c>
      <c r="B7" s="1" t="s">
        <v>652</v>
      </c>
      <c r="C7" s="1"/>
      <c r="D7" s="1" t="s">
        <v>674</v>
      </c>
      <c r="E7" s="1" t="s">
        <v>280</v>
      </c>
      <c r="F7" s="1" t="s">
        <v>599</v>
      </c>
      <c r="G7" s="1" t="s">
        <v>663</v>
      </c>
      <c r="H7" s="6" t="s">
        <v>677</v>
      </c>
      <c r="I7">
        <f>VLOOKUP($B7,CLIENTES!$A$1:$H$300,2,0)</f>
        <v>237</v>
      </c>
      <c r="J7" t="str">
        <f>VLOOKUP($B7,CLIENTES!$A$1:$H$300,3,0)</f>
        <v>Pablo</v>
      </c>
      <c r="K7" t="str">
        <f>VLOOKUP($B7,CLIENTES!$A$1:$H$300,4,0)</f>
        <v>Arufe Lires</v>
      </c>
      <c r="L7" t="str">
        <f>VLOOKUP($B7,CLIENTES!$A$1:$H$300,5,0)</f>
        <v>comedor Comercial</v>
      </c>
      <c r="M7">
        <f>VLOOKUP($B7,CLIENTES!$A$1:$H$300,6,0)</f>
        <v>636431839</v>
      </c>
      <c r="N7">
        <f>VLOOKUP($B7,CLIENTES!$A$1:$H$300,7,0)</f>
        <v>0</v>
      </c>
      <c r="O7">
        <f>VLOOKUP($B7,CLIENTES!$A$1:$H$300,8,0)</f>
        <v>0</v>
      </c>
      <c r="P7" t="str">
        <f t="shared" si="0"/>
        <v>MUSLO DE PAVO; PATATAS FRITAS</v>
      </c>
    </row>
    <row r="8" spans="1:16" ht="15.75" thickBot="1" x14ac:dyDescent="0.3">
      <c r="A8">
        <v>7</v>
      </c>
      <c r="B8" s="1" t="s">
        <v>622</v>
      </c>
      <c r="C8" s="1" t="s">
        <v>678</v>
      </c>
      <c r="D8" s="1" t="s">
        <v>679</v>
      </c>
      <c r="E8" s="1" t="s">
        <v>280</v>
      </c>
      <c r="F8" s="1" t="s">
        <v>599</v>
      </c>
      <c r="G8" s="1" t="s">
        <v>578</v>
      </c>
      <c r="H8" s="1"/>
      <c r="I8">
        <f>VLOOKUP($B8,CLIENTES!$A$1:$H$300,2,0)</f>
        <v>227</v>
      </c>
      <c r="J8" t="str">
        <f>VLOOKUP($B8,CLIENTES!$A$1:$H$300,3,0)</f>
        <v>Miguel Angel</v>
      </c>
      <c r="K8" t="str">
        <f>VLOOKUP($B8,CLIENTES!$A$1:$H$300,4,0)</f>
        <v>Piñeiro Martínez</v>
      </c>
      <c r="L8" t="str">
        <f>VLOOKUP($B8,CLIENTES!$A$1:$H$300,5,0)</f>
        <v>comedor I+D+i</v>
      </c>
      <c r="M8">
        <f>VLOOKUP($B8,CLIENTES!$A$1:$H$300,6,0)</f>
        <v>351</v>
      </c>
      <c r="N8">
        <f>VLOOKUP($B8,CLIENTES!$A$1:$H$300,7,0)</f>
        <v>0</v>
      </c>
      <c r="O8">
        <f>VLOOKUP($B8,CLIENTES!$A$1:$H$300,8,0)</f>
        <v>0</v>
      </c>
      <c r="P8" t="str">
        <f t="shared" si="0"/>
        <v>XOUBAS FRITAS; PATATAS FRITAS</v>
      </c>
    </row>
    <row r="9" spans="1:16" ht="15.75" thickBot="1" x14ac:dyDescent="0.3">
      <c r="A9">
        <v>8</v>
      </c>
      <c r="B9" s="1" t="s">
        <v>320</v>
      </c>
      <c r="C9" s="1"/>
      <c r="D9" s="1" t="s">
        <v>670</v>
      </c>
      <c r="E9" s="1" t="s">
        <v>648</v>
      </c>
      <c r="F9" s="1" t="s">
        <v>672</v>
      </c>
      <c r="G9" s="1" t="s">
        <v>578</v>
      </c>
      <c r="H9" s="1"/>
      <c r="I9">
        <f>VLOOKUP($B9,CLIENTES!$A$1:$H$300,2,0)</f>
        <v>108</v>
      </c>
      <c r="J9" t="str">
        <f>VLOOKUP($B9,CLIENTES!$A$1:$H$300,3,0)</f>
        <v>Francisco Javier</v>
      </c>
      <c r="K9" t="str">
        <f>VLOOKUP($B9,CLIENTES!$A$1:$H$300,4,0)</f>
        <v>Martínez Alonso</v>
      </c>
      <c r="L9" t="str">
        <f>VLOOKUP($B9,CLIENTES!$A$1:$H$300,5,0)</f>
        <v>comedor Rocha</v>
      </c>
      <c r="M9">
        <f>VLOOKUP($B9,CLIENTES!$A$1:$H$300,6,0)</f>
        <v>665070054</v>
      </c>
      <c r="N9">
        <f>VLOOKUP($B9,CLIENTES!$A$1:$H$300,7,0)</f>
        <v>0</v>
      </c>
      <c r="O9">
        <f>VLOOKUP($B9,CLIENTES!$A$1:$H$300,8,0)</f>
        <v>0</v>
      </c>
      <c r="P9" t="str">
        <f t="shared" si="0"/>
        <v>RAXO AL AJILLO; ARROZ EN BLANCO</v>
      </c>
    </row>
    <row r="10" spans="1:16" ht="15" customHeight="1" thickBot="1" x14ac:dyDescent="0.3">
      <c r="A10">
        <v>9</v>
      </c>
      <c r="B10" s="1" t="s">
        <v>175</v>
      </c>
      <c r="C10" s="1" t="s">
        <v>676</v>
      </c>
      <c r="D10" s="1" t="s">
        <v>670</v>
      </c>
      <c r="E10" s="1" t="s">
        <v>280</v>
      </c>
      <c r="F10" s="1" t="s">
        <v>672</v>
      </c>
      <c r="G10" s="1" t="s">
        <v>578</v>
      </c>
      <c r="H10" s="1"/>
      <c r="I10">
        <f>VLOOKUP($B10,CLIENTES!$A$1:$H$300,2,0)</f>
        <v>66</v>
      </c>
      <c r="J10" t="str">
        <f>VLOOKUP($B10,CLIENTES!$A$1:$H$300,3,0)</f>
        <v>Anxo</v>
      </c>
      <c r="K10" t="str">
        <f>VLOOKUP($B10,CLIENTES!$A$1:$H$300,4,0)</f>
        <v>Fernandez Iglesias</v>
      </c>
      <c r="L10" t="str">
        <f>VLOOKUP($B10,CLIENTES!$A$1:$H$300,5,0)</f>
        <v>comedor Rocha</v>
      </c>
      <c r="M10" t="str">
        <f>VLOOKUP($B10,CLIENTES!$A$1:$H$300,6,0)</f>
        <v>981 522 447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PATATAS FRITAS; TARTA SAN MARCOS</v>
      </c>
    </row>
    <row r="11" spans="1:16" s="28" customFormat="1" ht="15.75" thickBot="1" x14ac:dyDescent="0.3">
      <c r="A11" s="28">
        <v>10</v>
      </c>
      <c r="B11" s="1" t="s">
        <v>83</v>
      </c>
      <c r="C11" s="1"/>
      <c r="D11" s="1" t="s">
        <v>670</v>
      </c>
      <c r="E11" s="1" t="s">
        <v>634</v>
      </c>
      <c r="F11" s="1" t="s">
        <v>254</v>
      </c>
      <c r="G11" s="1" t="s">
        <v>578</v>
      </c>
      <c r="H11" s="1"/>
      <c r="I11" s="28">
        <f>VLOOKUP($B11,CLIENTES!$A$1:$H$300,2,0)</f>
        <v>29</v>
      </c>
      <c r="J11" s="28" t="str">
        <f>VLOOKUP($B11,CLIENTES!$A$1:$H$300,3,0)</f>
        <v>Santiago</v>
      </c>
      <c r="K11" s="28" t="str">
        <f>VLOOKUP($B11,CLIENTES!$A$1:$H$300,4,0)</f>
        <v>Antón Area</v>
      </c>
      <c r="L11" s="28" t="str">
        <f>VLOOKUP($B11,CLIENTES!$A$1:$H$300,5,0)</f>
        <v>comedor Rocha</v>
      </c>
      <c r="M11" s="28">
        <f>VLOOKUP($B11,CLIENTES!$A$1:$H$300,6,0)</f>
        <v>692383058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PATATAS COCIDAS; FRUTA</v>
      </c>
    </row>
    <row r="12" spans="1:16" ht="15.75" thickBot="1" x14ac:dyDescent="0.3">
      <c r="A12">
        <v>11</v>
      </c>
      <c r="B12" s="1" t="s">
        <v>390</v>
      </c>
      <c r="C12" s="1"/>
      <c r="D12" s="1" t="s">
        <v>681</v>
      </c>
      <c r="E12" s="1" t="s">
        <v>648</v>
      </c>
      <c r="F12" s="1" t="s">
        <v>254</v>
      </c>
      <c r="G12" s="1" t="s">
        <v>578</v>
      </c>
      <c r="H12" s="1"/>
      <c r="I12">
        <f>VLOOKUP($B12,CLIENTES!$A$1:$H$300,2,0)</f>
        <v>131</v>
      </c>
      <c r="J12" t="str">
        <f>VLOOKUP($B12,CLIENTES!$A$1:$H$300,3,0)</f>
        <v>David</v>
      </c>
      <c r="K12" t="str">
        <f>VLOOKUP($B12,CLIENTES!$A$1:$H$300,4,0)</f>
        <v>Gonzalez Casete</v>
      </c>
      <c r="L12" t="str">
        <f>VLOOKUP($B12,CLIENTES!$A$1:$H$300,5,0)</f>
        <v>comedor Rocha</v>
      </c>
      <c r="M12">
        <f>VLOOKUP($B12,CLIENTES!$A$1:$H$300,6,0)</f>
        <v>609058780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FILETE DE TERNERA; ARROZ EN BLANCO</v>
      </c>
    </row>
    <row r="13" spans="1:16" ht="15.75" thickBot="1" x14ac:dyDescent="0.3">
      <c r="A13">
        <v>12</v>
      </c>
      <c r="B13" s="1" t="s">
        <v>55</v>
      </c>
      <c r="C13" s="1" t="s">
        <v>678</v>
      </c>
      <c r="D13" s="1" t="s">
        <v>679</v>
      </c>
      <c r="E13" s="1" t="s">
        <v>598</v>
      </c>
      <c r="F13" s="1" t="s">
        <v>672</v>
      </c>
      <c r="G13" s="1" t="s">
        <v>668</v>
      </c>
      <c r="H13" s="1"/>
      <c r="I13">
        <f>VLOOKUP($B13,CLIENTES!$A$1:$H$300,2,0)</f>
        <v>19</v>
      </c>
      <c r="J13" t="str">
        <f>VLOOKUP($B13,CLIENTES!$A$1:$H$300,3,0)</f>
        <v>Luis Carlos</v>
      </c>
      <c r="K13" t="str">
        <f>VLOOKUP($B13,CLIENTES!$A$1:$H$300,4,0)</f>
        <v>Argudín Diéguez</v>
      </c>
      <c r="L13" t="str">
        <f>VLOOKUP($B13,CLIENTES!$A$1:$H$300,5,0)</f>
        <v>comedor Rocha</v>
      </c>
      <c r="M13">
        <f>VLOOKUP($B13,CLIENTES!$A$1:$H$300,6,0)</f>
        <v>0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XOUBAS FRITAS; MENESTRA DE VERDURAS</v>
      </c>
    </row>
    <row r="14" spans="1:16" ht="15.75" thickBot="1" x14ac:dyDescent="0.3">
      <c r="A14">
        <v>13</v>
      </c>
      <c r="B14" s="1" t="s">
        <v>483</v>
      </c>
      <c r="C14" s="1" t="s">
        <v>678</v>
      </c>
      <c r="D14" s="1" t="s">
        <v>681</v>
      </c>
      <c r="E14" s="1" t="s">
        <v>598</v>
      </c>
      <c r="F14" s="1" t="s">
        <v>254</v>
      </c>
      <c r="G14" s="1" t="s">
        <v>578</v>
      </c>
      <c r="H14" s="1"/>
      <c r="I14">
        <f>VLOOKUP($B14,CLIENTES!$A$1:$H$300,2,0)</f>
        <v>174</v>
      </c>
      <c r="J14" t="str">
        <f>VLOOKUP($B14,CLIENTES!$A$1:$H$300,3,0)</f>
        <v>Lorena</v>
      </c>
      <c r="K14" t="str">
        <f>VLOOKUP($B14,CLIENTES!$A$1:$H$300,4,0)</f>
        <v>Domínguez Carrera</v>
      </c>
      <c r="L14" t="str">
        <f>VLOOKUP($B14,CLIENTES!$A$1:$H$300,5,0)</f>
        <v>comedor I+D+i</v>
      </c>
      <c r="M14">
        <f>VLOOKUP($B14,CLIENTES!$A$1:$H$300,6,0)</f>
        <v>635779020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FILETE DE TERNERA; MENESTRA DE VERDURAS</v>
      </c>
    </row>
    <row r="15" spans="1:16" s="28" customFormat="1" ht="17.25" customHeight="1" thickBot="1" x14ac:dyDescent="0.3">
      <c r="A15" s="28">
        <v>14</v>
      </c>
      <c r="B15" s="1" t="s">
        <v>286</v>
      </c>
      <c r="C15" s="1" t="s">
        <v>651</v>
      </c>
      <c r="D15" s="1" t="s">
        <v>680</v>
      </c>
      <c r="E15" s="1" t="s">
        <v>598</v>
      </c>
      <c r="F15" s="1" t="s">
        <v>254</v>
      </c>
      <c r="G15" s="1" t="s">
        <v>578</v>
      </c>
      <c r="H15" s="1"/>
      <c r="I15">
        <f>VLOOKUP($B15,CLIENTES!$A$1:$H$300,2,0)</f>
        <v>96</v>
      </c>
      <c r="J15" s="28" t="str">
        <f>VLOOKUP($B15,CLIENTES!$A$1:$H$300,3,0)</f>
        <v>Carmen</v>
      </c>
      <c r="K15" s="28" t="str">
        <f>VLOOKUP($B15,CLIENTES!$A$1:$H$300,4,0)</f>
        <v>Diéguez Vázquez</v>
      </c>
      <c r="L15" s="28" t="str">
        <f>VLOOKUP($B15,CLIENTES!$A$1:$H$300,5,0)</f>
        <v>comedor Comercial</v>
      </c>
      <c r="M15" s="28">
        <f>VLOOKUP($B15,CLIENTES!$A$1:$H$300,6,0)</f>
        <v>629347391</v>
      </c>
      <c r="N15" s="28">
        <f>VLOOKUP($B15,CLIENTES!$A$1:$H$300,7,0)</f>
        <v>0</v>
      </c>
      <c r="O15" s="28" t="str">
        <f>VLOOKUP($B15,CLIENTES!$A$1:$H$300,8,0)</f>
        <v>Melón</v>
      </c>
      <c r="P15" s="28" t="str">
        <f t="shared" si="1"/>
        <v>MUSLO DE POLLO ESTOFADO; MENESTRA DE VERDURAS</v>
      </c>
    </row>
    <row r="16" spans="1:16" s="28" customFormat="1" ht="15.75" thickBot="1" x14ac:dyDescent="0.3">
      <c r="A16" s="28">
        <v>15</v>
      </c>
      <c r="B16" s="1" t="s">
        <v>534</v>
      </c>
      <c r="C16" s="1" t="s">
        <v>651</v>
      </c>
      <c r="D16" s="1" t="s">
        <v>680</v>
      </c>
      <c r="E16" s="1" t="s">
        <v>598</v>
      </c>
      <c r="F16" s="1" t="s">
        <v>599</v>
      </c>
      <c r="G16" s="1" t="s">
        <v>578</v>
      </c>
      <c r="H16" s="1"/>
      <c r="I16" s="28">
        <f>VLOOKUP($B16,CLIENTES!$A$1:$H$300,2,0)</f>
        <v>196</v>
      </c>
      <c r="J16" s="28" t="str">
        <f>VLOOKUP($B16,CLIENTES!$A$1:$H$300,3,0)</f>
        <v>LUIS MIGUEL</v>
      </c>
      <c r="K16" s="28" t="str">
        <f>VLOOKUP($B16,CLIENTES!$A$1:$H$300,4,0)</f>
        <v>GRELA LOPEZ</v>
      </c>
      <c r="L16" s="28" t="str">
        <f>VLOOKUP($B16,CLIENTES!$A$1:$H$300,5,0)</f>
        <v>comedor Rocha</v>
      </c>
      <c r="M16" s="28">
        <f>VLOOKUP($B16,CLIENTES!$A$1:$H$300,6,0)</f>
        <v>606937440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>MUSLO DE POLLO ESTOFADO; MENESTRA DE VERDURAS</v>
      </c>
    </row>
    <row r="17" spans="1:16" ht="15.75" thickBot="1" x14ac:dyDescent="0.3">
      <c r="A17">
        <v>16</v>
      </c>
      <c r="B17" s="1" t="s">
        <v>127</v>
      </c>
      <c r="C17" s="1" t="s">
        <v>651</v>
      </c>
      <c r="D17" s="1" t="s">
        <v>680</v>
      </c>
      <c r="E17" s="1" t="s">
        <v>648</v>
      </c>
      <c r="F17" s="1" t="s">
        <v>254</v>
      </c>
      <c r="G17" s="1" t="s">
        <v>578</v>
      </c>
      <c r="H17" s="6" t="s">
        <v>682</v>
      </c>
      <c r="I17">
        <f>VLOOKUP($B17,CLIENTES!$A$1:$H$300,2,0)</f>
        <v>46</v>
      </c>
      <c r="J17" t="str">
        <f>VLOOKUP($B17,CLIENTES!$A$1:$H$300,3,0)</f>
        <v>Paula</v>
      </c>
      <c r="K17" t="str">
        <f>VLOOKUP($B17,CLIENTES!$A$1:$H$300,4,0)</f>
        <v>González Barreto</v>
      </c>
      <c r="L17" t="str">
        <f>VLOOKUP($B17,CLIENTES!$A$1:$H$300,5,0)</f>
        <v>MAXWELL</v>
      </c>
      <c r="M17">
        <f>VLOOKUP($B17,CLIENTES!$A$1:$H$300,6,0)</f>
        <v>698147298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MUSLO DE POLLO ESTOFADO; ARROZ EN BLANCO</v>
      </c>
    </row>
    <row r="18" spans="1:16" ht="15.75" thickBot="1" x14ac:dyDescent="0.3">
      <c r="A18">
        <v>17</v>
      </c>
      <c r="B18" s="1" t="s">
        <v>77</v>
      </c>
      <c r="C18" s="1" t="s">
        <v>651</v>
      </c>
      <c r="D18" s="1" t="s">
        <v>680</v>
      </c>
      <c r="E18" s="1" t="s">
        <v>598</v>
      </c>
      <c r="F18" s="1" t="s">
        <v>254</v>
      </c>
      <c r="G18" s="1" t="s">
        <v>578</v>
      </c>
      <c r="H18" s="6" t="s">
        <v>683</v>
      </c>
      <c r="I18">
        <f>VLOOKUP($B18,CLIENTES!$A$1:$H$300,2,0)</f>
        <v>26</v>
      </c>
      <c r="J18" t="str">
        <f>VLOOKUP($B18,CLIENTES!$A$1:$H$300,3,0)</f>
        <v>Francisco</v>
      </c>
      <c r="K18" t="str">
        <f>VLOOKUP($B18,CLIENTES!$A$1:$H$300,4,0)</f>
        <v>Fariña Fernández</v>
      </c>
      <c r="L18" t="str">
        <f>VLOOKUP($B18,CLIENTES!$A$1:$H$300,5,0)</f>
        <v>MAXWELL</v>
      </c>
      <c r="M18">
        <f>VLOOKUP($B18,CLIENTES!$A$1:$H$300,6,0)</f>
        <v>0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>MUSLO DE POLLO ESTOFADO; MENESTRA DE VERDURAS</v>
      </c>
    </row>
    <row r="19" spans="1:16" ht="15.75" thickBot="1" x14ac:dyDescent="0.3">
      <c r="A19">
        <v>18</v>
      </c>
      <c r="B19" s="1" t="s">
        <v>21</v>
      </c>
      <c r="C19" s="1" t="s">
        <v>651</v>
      </c>
      <c r="D19" s="1" t="s">
        <v>680</v>
      </c>
      <c r="E19" s="1" t="s">
        <v>598</v>
      </c>
      <c r="F19" s="1" t="s">
        <v>254</v>
      </c>
      <c r="G19" s="1" t="s">
        <v>578</v>
      </c>
      <c r="H19" s="1"/>
      <c r="I19">
        <f>VLOOKUP($B19,CLIENTES!$A$1:$H$300,2,0)</f>
        <v>7</v>
      </c>
      <c r="J19" t="str">
        <f>VLOOKUP($B19,CLIENTES!$A$1:$H$300,3,0)</f>
        <v>Jorge</v>
      </c>
      <c r="K19" t="str">
        <f>VLOOKUP($B19,CLIENTES!$A$1:$H$300,4,0)</f>
        <v>Villarino Rey</v>
      </c>
      <c r="L19" t="str">
        <f>VLOOKUP($B19,CLIENTES!$A$1:$H$300,5,0)</f>
        <v>comedor I+D+i</v>
      </c>
      <c r="M19">
        <f>VLOOKUP($B19,CLIENTES!$A$1:$H$300,6,0)</f>
        <v>670494741</v>
      </c>
      <c r="N19">
        <f>VLOOKUP($B19,CLIENTES!$A$1:$H$300,7,0)</f>
        <v>0</v>
      </c>
      <c r="O19">
        <f>VLOOKUP($B19,CLIENTES!$A$1:$H$300,8,0)</f>
        <v>0</v>
      </c>
      <c r="P19" t="str">
        <f t="shared" si="1"/>
        <v>MUSLO DE POLLO ESTOFADO; MENESTRA DE VERDURAS</v>
      </c>
    </row>
    <row r="20" spans="1:16" ht="15.75" thickBot="1" x14ac:dyDescent="0.3">
      <c r="A20">
        <v>19</v>
      </c>
      <c r="B20" s="1" t="s">
        <v>684</v>
      </c>
      <c r="C20" s="1" t="s">
        <v>651</v>
      </c>
      <c r="D20" s="1" t="s">
        <v>664</v>
      </c>
      <c r="E20" s="1" t="s">
        <v>634</v>
      </c>
      <c r="F20" s="1" t="s">
        <v>254</v>
      </c>
      <c r="G20" s="1" t="s">
        <v>578</v>
      </c>
      <c r="H20" s="6" t="s">
        <v>685</v>
      </c>
      <c r="I20">
        <f>VLOOKUP($B20,CLIENTES!$A$1:$H$300,2,0)</f>
        <v>90</v>
      </c>
      <c r="J20" t="str">
        <f>VLOOKUP($B20,CLIENTES!$A$1:$H$300,3,0)</f>
        <v>Mauricio Adrián</v>
      </c>
      <c r="K20" t="str">
        <f>VLOOKUP($B20,CLIENTES!$A$1:$H$300,4,0)</f>
        <v>Vilar Galván</v>
      </c>
      <c r="L20" t="str">
        <f>VLOOKUP($B20,CLIENTES!$A$1:$H$300,5,0)</f>
        <v>comedor Comercial</v>
      </c>
      <c r="M20">
        <f>VLOOKUP($B20,CLIENTES!$A$1:$H$300,6,0)</f>
        <v>667261191</v>
      </c>
      <c r="N20">
        <f>VLOOKUP($B20,CLIENTES!$A$1:$H$300,7,0)</f>
        <v>0</v>
      </c>
      <c r="O20">
        <f>VLOOKUP($B20,CLIENTES!$A$1:$H$300,8,0)</f>
        <v>0</v>
      </c>
      <c r="P20" t="str">
        <f t="shared" si="1"/>
        <v>SOLOMILLO DE CERDO A LA PLANCHA; PATATAS COCIDAS</v>
      </c>
    </row>
    <row r="21" spans="1:16" ht="15.75" thickBot="1" x14ac:dyDescent="0.3">
      <c r="A21">
        <v>20</v>
      </c>
      <c r="B21" s="1" t="s">
        <v>583</v>
      </c>
      <c r="C21" s="1" t="s">
        <v>651</v>
      </c>
      <c r="D21" s="1" t="s">
        <v>680</v>
      </c>
      <c r="E21" s="1" t="s">
        <v>648</v>
      </c>
      <c r="F21" s="1" t="s">
        <v>254</v>
      </c>
      <c r="G21" s="1" t="s">
        <v>578</v>
      </c>
      <c r="H21" s="1"/>
      <c r="I21">
        <f>VLOOKUP($B21,CLIENTES!$A$1:$H$300,2,0)</f>
        <v>53</v>
      </c>
      <c r="J21" t="str">
        <f>VLOOKUP($B21,CLIENTES!$A$1:$H$300,3,0)</f>
        <v>Gabriel</v>
      </c>
      <c r="K21" t="str">
        <f>VLOOKUP($B21,CLIENTES!$A$1:$H$300,4,0)</f>
        <v>Viqueira Miranda</v>
      </c>
      <c r="L21" t="str">
        <f>VLOOKUP($B21,CLIENTES!$A$1:$H$300,5,0)</f>
        <v>comedor Rocha</v>
      </c>
      <c r="M21">
        <f>VLOOKUP($B21,CLIENTES!$A$1:$H$300,6,0)</f>
        <v>618109476</v>
      </c>
      <c r="N21">
        <f>VLOOKUP($B21,CLIENTES!$A$1:$H$300,7,0)</f>
        <v>0</v>
      </c>
      <c r="O21">
        <f>VLOOKUP($B21,CLIENTES!$A$1:$H$300,8,0)</f>
        <v>0</v>
      </c>
      <c r="P21" t="str">
        <f t="shared" si="1"/>
        <v>MUSLO DE POLLO ESTOFADO; ARROZ EN BLANCO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ht="15.75" thickBot="1" x14ac:dyDescent="0.3">
      <c r="A23">
        <v>22</v>
      </c>
      <c r="B23" s="1"/>
      <c r="C23" s="1"/>
      <c r="D23" s="1"/>
      <c r="E23" s="1"/>
      <c r="F23" s="1"/>
      <c r="G23" s="1"/>
      <c r="H23" s="1"/>
      <c r="I23" t="e">
        <f>VLOOKUP($B23,CLIENTES!$A$1:$H$300,2,0)</f>
        <v>#N/A</v>
      </c>
      <c r="J23" t="e">
        <f>VLOOKUP($B23,CLIENTES!$A$1:$H$300,3,0)</f>
        <v>#N/A</v>
      </c>
      <c r="K23" t="e">
        <f>VLOOKUP($B23,CLIENTES!$A$1:$H$300,4,0)</f>
        <v>#N/A</v>
      </c>
      <c r="L23" t="e">
        <f>VLOOKUP($B23,CLIENTES!$A$1:$H$300,5,0)</f>
        <v>#N/A</v>
      </c>
      <c r="M23" t="e">
        <f>VLOOKUP($B23,CLIENTES!$A$1:$H$300,6,0)</f>
        <v>#N/A</v>
      </c>
      <c r="N23" t="e">
        <f>VLOOKUP($B23,CLIENTES!$A$1:$H$300,7,0)</f>
        <v>#N/A</v>
      </c>
      <c r="O23" t="e">
        <f>VLOOKUP($B23,CLIENTES!$A$1:$H$300,8,0)</f>
        <v>#N/A</v>
      </c>
      <c r="P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6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6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6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22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workbookViewId="0">
      <selection activeCell="M7" sqref="M7"/>
    </sheetView>
  </sheetViews>
  <sheetFormatPr baseColWidth="10" defaultRowHeight="40.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 x14ac:dyDescent="0.25">
      <c r="A1" s="14"/>
      <c r="B1" s="16" t="s">
        <v>246</v>
      </c>
      <c r="C1" s="16" t="s">
        <v>252</v>
      </c>
      <c r="D1" s="16" t="s">
        <v>276</v>
      </c>
      <c r="E1" s="16" t="s">
        <v>256</v>
      </c>
      <c r="F1" s="16" t="s">
        <v>278</v>
      </c>
      <c r="G1" s="16" t="s">
        <v>258</v>
      </c>
      <c r="H1" s="16" t="s">
        <v>257</v>
      </c>
      <c r="I1" s="45" t="s">
        <v>251</v>
      </c>
      <c r="J1" s="16" t="s">
        <v>283</v>
      </c>
    </row>
    <row r="2" spans="1:10" ht="40.5" customHeight="1" x14ac:dyDescent="0.25">
      <c r="A2" s="17">
        <f>'30-09-20'!A2</f>
        <v>1</v>
      </c>
      <c r="B2" s="18" t="str">
        <f>CONCATENATE('30-09-20'!J2," ",'30-09-20'!K2)</f>
        <v>Manuel Regueiro Seoane</v>
      </c>
      <c r="C2" s="17">
        <f>'30-09-20'!O2</f>
        <v>0</v>
      </c>
      <c r="D2" s="17">
        <f>'30-09-20'!C2</f>
        <v>0</v>
      </c>
      <c r="E2" s="17" t="str">
        <f>'30-09-20'!D2</f>
        <v>RAXO AL AJILLO</v>
      </c>
      <c r="F2" s="17" t="str">
        <f>'30-09-20'!E2</f>
        <v>PATATAS FRITAS</v>
      </c>
      <c r="G2" s="17" t="str">
        <f>'30-09-20'!G2</f>
        <v>AGUA</v>
      </c>
      <c r="H2" s="17" t="str">
        <f>'30-09-20'!F2</f>
        <v>YOGURT</v>
      </c>
      <c r="I2" s="46">
        <f>'30-09-20'!H2</f>
        <v>0</v>
      </c>
      <c r="J2" s="17"/>
    </row>
    <row r="3" spans="1:10" ht="40.5" customHeight="1" x14ac:dyDescent="0.25">
      <c r="A3" s="17">
        <f>'30-09-20'!A3</f>
        <v>2</v>
      </c>
      <c r="B3" s="18" t="str">
        <f>CONCATENATE('30-09-20'!J3," ",'30-09-20'!K3)</f>
        <v>AGUSTIN BARREIRO CASAIS</v>
      </c>
      <c r="C3" s="17">
        <f>'30-09-20'!O3</f>
        <v>0</v>
      </c>
      <c r="D3" s="17">
        <f>'30-09-20'!C3</f>
        <v>0</v>
      </c>
      <c r="E3" s="17" t="str">
        <f>'30-09-20'!D3</f>
        <v>CABRACHO A LA PLANCHA</v>
      </c>
      <c r="F3" s="17" t="str">
        <f>'30-09-20'!E3</f>
        <v>PATATAS COCIDAS</v>
      </c>
      <c r="G3" s="17" t="str">
        <f>'30-09-20'!G3</f>
        <v>AGUA</v>
      </c>
      <c r="H3" s="17" t="str">
        <f>'30-09-20'!F3</f>
        <v>TARTA SAN MARCOS</v>
      </c>
      <c r="I3" s="46">
        <f>'30-09-20'!H3</f>
        <v>0</v>
      </c>
      <c r="J3" s="17"/>
    </row>
    <row r="4" spans="1:10" ht="54.75" customHeight="1" x14ac:dyDescent="0.25">
      <c r="A4" s="17">
        <f>'30-09-20'!A4</f>
        <v>3</v>
      </c>
      <c r="B4" s="18" t="str">
        <f>CONCATENATE('30-09-20'!J4," ",'30-09-20'!K4)</f>
        <v>Silvia González Vilas</v>
      </c>
      <c r="C4" s="17">
        <f>'30-09-20'!O4</f>
        <v>0</v>
      </c>
      <c r="D4" s="17" t="str">
        <f>'30-09-20'!C4</f>
        <v>TARTAR DE SERRANO, MELÓN Y TOMATE</v>
      </c>
      <c r="E4" s="17" t="str">
        <f>'30-09-20'!D4</f>
        <v>MUSLO DE PAVO</v>
      </c>
      <c r="F4" s="17" t="str">
        <f>'30-09-20'!E4</f>
        <v>ENSALADA</v>
      </c>
      <c r="G4" s="17" t="str">
        <f>'30-09-20'!G4</f>
        <v>AGUA</v>
      </c>
      <c r="H4" s="17" t="str">
        <f>'30-09-20'!F4</f>
        <v>FRUTA</v>
      </c>
      <c r="I4" s="46">
        <f>'30-09-20'!H4</f>
        <v>0</v>
      </c>
      <c r="J4" s="17"/>
    </row>
    <row r="5" spans="1:10" ht="55.5" customHeight="1" x14ac:dyDescent="0.25">
      <c r="A5" s="17">
        <f>'30-09-20'!A5</f>
        <v>4</v>
      </c>
      <c r="B5" s="18" t="str">
        <f>CONCATENATE('30-09-20'!J5," ",'30-09-20'!K5)</f>
        <v>Estefanía Vigo Caramés</v>
      </c>
      <c r="C5" s="17">
        <f>'30-09-20'!O5</f>
        <v>0</v>
      </c>
      <c r="D5" s="17" t="str">
        <f>'30-09-20'!C5</f>
        <v>POTAJE DE VERDURAS</v>
      </c>
      <c r="E5" s="17" t="str">
        <f>'30-09-20'!D5</f>
        <v>CABRACHO A LA PLANCHA</v>
      </c>
      <c r="F5" s="17" t="str">
        <f>'30-09-20'!E5</f>
        <v>MENESTRA DE VERDURAS</v>
      </c>
      <c r="G5" s="17" t="str">
        <f>'30-09-20'!G5</f>
        <v>AGUA</v>
      </c>
      <c r="H5" s="17" t="str">
        <f>'30-09-20'!F5</f>
        <v>FRUTA</v>
      </c>
      <c r="I5" s="46">
        <f>'30-09-20'!H5</f>
        <v>0</v>
      </c>
      <c r="J5" s="17"/>
    </row>
    <row r="6" spans="1:10" ht="52.5" customHeight="1" x14ac:dyDescent="0.25">
      <c r="A6" s="17">
        <f>'30-09-20'!A6</f>
        <v>5</v>
      </c>
      <c r="B6" s="18" t="str">
        <f>CONCATENATE('30-09-20'!J6," ",'30-09-20'!K6)</f>
        <v>JOSE NEGREIRA CHAVES</v>
      </c>
      <c r="C6" s="17">
        <f>'30-09-20'!O6</f>
        <v>0</v>
      </c>
      <c r="D6" s="17" t="str">
        <f>'30-09-20'!C6</f>
        <v>TARTAR DE SERRANO, MELÓN Y TOMATE</v>
      </c>
      <c r="E6" s="17" t="str">
        <f>'30-09-20'!D6</f>
        <v>RAXO AL AJILLO</v>
      </c>
      <c r="F6" s="17" t="str">
        <f>'30-09-20'!E6</f>
        <v>PATATAS FRITAS</v>
      </c>
      <c r="G6" s="17" t="str">
        <f>'30-09-20'!G6</f>
        <v>COCA-COLA</v>
      </c>
      <c r="H6" s="17" t="str">
        <f>'30-09-20'!F6</f>
        <v>YOGURT</v>
      </c>
      <c r="I6" s="46">
        <f>'30-09-20'!H6</f>
        <v>0</v>
      </c>
      <c r="J6" s="17"/>
    </row>
    <row r="7" spans="1:10" ht="46.5" customHeight="1" x14ac:dyDescent="0.25">
      <c r="A7" s="17">
        <f>'30-09-20'!A7</f>
        <v>6</v>
      </c>
      <c r="B7" s="18" t="str">
        <f>CONCATENATE('30-09-20'!J7," ",'30-09-20'!K7)</f>
        <v>Pablo Arufe Lires</v>
      </c>
      <c r="C7" s="17">
        <f>'30-09-20'!O7</f>
        <v>0</v>
      </c>
      <c r="D7" s="17">
        <f>'30-09-20'!C7</f>
        <v>0</v>
      </c>
      <c r="E7" s="17" t="str">
        <f>'30-09-20'!D7</f>
        <v>MUSLO DE PAVO</v>
      </c>
      <c r="F7" s="17" t="str">
        <f>'30-09-20'!E7</f>
        <v>PATATAS FRITAS</v>
      </c>
      <c r="G7" s="17" t="str">
        <f>'30-09-20'!G7</f>
        <v>COCA-COLA</v>
      </c>
      <c r="H7" s="17" t="str">
        <f>'30-09-20'!F7</f>
        <v>YOGURT</v>
      </c>
      <c r="I7" s="46" t="str">
        <f>'30-09-20'!H7</f>
        <v>Si es posible, prefiero cola light o zero.</v>
      </c>
      <c r="J7" s="17"/>
    </row>
    <row r="8" spans="1:10" ht="40.5" customHeight="1" x14ac:dyDescent="0.25">
      <c r="A8" s="17">
        <f>'30-09-20'!A8</f>
        <v>7</v>
      </c>
      <c r="B8" s="18" t="str">
        <f>CONCATENATE('30-09-20'!J8," ",'30-09-20'!K8)</f>
        <v>Miguel Angel Piñeiro Martínez</v>
      </c>
      <c r="C8" s="17">
        <f>'30-09-20'!O8</f>
        <v>0</v>
      </c>
      <c r="D8" s="17" t="str">
        <f>'30-09-20'!C8</f>
        <v>FIDEOS CON POLLO</v>
      </c>
      <c r="E8" s="17" t="str">
        <f>'30-09-20'!D8</f>
        <v>XOUBAS FRITAS</v>
      </c>
      <c r="F8" s="17" t="str">
        <f>'30-09-20'!E8</f>
        <v>PATATAS FRITAS</v>
      </c>
      <c r="G8" s="17" t="str">
        <f>'30-09-20'!G8</f>
        <v>AGUA</v>
      </c>
      <c r="H8" s="17" t="str">
        <f>'30-09-20'!F8</f>
        <v>YOGURT</v>
      </c>
      <c r="I8" s="46">
        <f>'30-09-20'!H8</f>
        <v>0</v>
      </c>
      <c r="J8" s="17"/>
    </row>
    <row r="9" spans="1:10" ht="40.5" customHeight="1" x14ac:dyDescent="0.25">
      <c r="A9" s="17">
        <f>'30-09-20'!A9</f>
        <v>8</v>
      </c>
      <c r="B9" s="18" t="str">
        <f>CONCATENATE('30-09-20'!J9," ",'30-09-20'!K9)</f>
        <v>Francisco Javier Martínez Alonso</v>
      </c>
      <c r="C9" s="17">
        <f>'30-09-20'!O9</f>
        <v>0</v>
      </c>
      <c r="D9" s="17">
        <f>'30-09-20'!C9</f>
        <v>0</v>
      </c>
      <c r="E9" s="17" t="str">
        <f>'30-09-20'!D9</f>
        <v>RAXO AL AJILLO</v>
      </c>
      <c r="F9" s="17" t="str">
        <f>'30-09-20'!E9</f>
        <v>ARROZ EN BLANCO</v>
      </c>
      <c r="G9" s="17" t="str">
        <f>'30-09-20'!G9</f>
        <v>AGUA</v>
      </c>
      <c r="H9" s="17" t="str">
        <f>'30-09-20'!F9</f>
        <v>TARTA SAN MARCOS</v>
      </c>
      <c r="I9" s="46">
        <f>'30-09-20'!H9</f>
        <v>0</v>
      </c>
      <c r="J9" s="17"/>
    </row>
    <row r="10" spans="1:10" ht="40.5" customHeight="1" x14ac:dyDescent="0.25">
      <c r="A10" s="17">
        <f>'30-09-20'!A10</f>
        <v>9</v>
      </c>
      <c r="B10" s="18" t="str">
        <f>CONCATENATE('30-09-20'!J10," ",'30-09-20'!K10)</f>
        <v>Anxo Fernandez Iglesias</v>
      </c>
      <c r="C10" s="17">
        <f>'30-09-20'!O10</f>
        <v>0</v>
      </c>
      <c r="D10" s="17" t="str">
        <f>'30-09-20'!C10</f>
        <v>POTAJE DE VERDURAS</v>
      </c>
      <c r="E10" s="17" t="str">
        <f>'30-09-20'!D10</f>
        <v>RAXO AL AJILLO</v>
      </c>
      <c r="F10" s="17" t="str">
        <f>'30-09-20'!E10</f>
        <v>PATATAS FRITAS</v>
      </c>
      <c r="G10" s="17" t="str">
        <f>'30-09-20'!G10</f>
        <v>AGUA</v>
      </c>
      <c r="H10" s="17" t="str">
        <f>'30-09-20'!F10</f>
        <v>TARTA SAN MARCOS</v>
      </c>
      <c r="I10" s="46">
        <f>'30-09-20'!H10</f>
        <v>0</v>
      </c>
      <c r="J10" s="17"/>
    </row>
    <row r="11" spans="1:10" ht="40.5" customHeight="1" x14ac:dyDescent="0.25">
      <c r="A11" s="17">
        <f>'30-09-20'!A11</f>
        <v>10</v>
      </c>
      <c r="B11" s="18" t="str">
        <f>CONCATENATE('30-09-20'!J11," ",'30-09-20'!K11)</f>
        <v>Santiago Antón Area</v>
      </c>
      <c r="C11" s="17">
        <f>'30-09-20'!O11</f>
        <v>0</v>
      </c>
      <c r="D11" s="17">
        <f>'30-09-20'!C11</f>
        <v>0</v>
      </c>
      <c r="E11" s="17" t="str">
        <f>'30-09-20'!D11</f>
        <v>RAXO AL AJILLO</v>
      </c>
      <c r="F11" s="17" t="str">
        <f>'30-09-20'!E11</f>
        <v>PATATAS COCIDAS</v>
      </c>
      <c r="G11" s="17" t="str">
        <f>'30-09-20'!G11</f>
        <v>AGUA</v>
      </c>
      <c r="H11" s="17" t="str">
        <f>'30-09-20'!F11</f>
        <v>FRUTA</v>
      </c>
      <c r="I11" s="46">
        <f>'30-09-20'!H11</f>
        <v>0</v>
      </c>
      <c r="J11" s="17"/>
    </row>
    <row r="12" spans="1:10" ht="40.5" customHeight="1" x14ac:dyDescent="0.25">
      <c r="A12" s="17">
        <f>'30-09-20'!A12</f>
        <v>11</v>
      </c>
      <c r="B12" s="18" t="str">
        <f>CONCATENATE('30-09-20'!J12," ",'30-09-20'!K12)</f>
        <v>David Gonzalez Casete</v>
      </c>
      <c r="C12" s="17">
        <f>'30-09-20'!O12</f>
        <v>0</v>
      </c>
      <c r="D12" s="17">
        <f>'30-09-20'!C12</f>
        <v>0</v>
      </c>
      <c r="E12" s="17" t="str">
        <f>'30-09-20'!D12</f>
        <v>FILETE DE TERNERA</v>
      </c>
      <c r="F12" s="17" t="str">
        <f>'30-09-20'!E12</f>
        <v>ARROZ EN BLANCO</v>
      </c>
      <c r="G12" s="17" t="str">
        <f>'30-09-20'!G12</f>
        <v>AGUA</v>
      </c>
      <c r="H12" s="17" t="str">
        <f>'30-09-20'!F12</f>
        <v>FRUTA</v>
      </c>
      <c r="I12" s="46">
        <f>'30-09-20'!H12</f>
        <v>0</v>
      </c>
      <c r="J12" s="17"/>
    </row>
    <row r="13" spans="1:10" ht="40.5" customHeight="1" x14ac:dyDescent="0.25">
      <c r="A13" s="17">
        <f>'30-09-20'!A13</f>
        <v>12</v>
      </c>
      <c r="B13" s="18" t="str">
        <f>CONCATENATE('30-09-20'!J13," ",'30-09-20'!K13)</f>
        <v>Luis Carlos Argudín Diéguez</v>
      </c>
      <c r="C13" s="17">
        <f>'30-09-20'!O13</f>
        <v>0</v>
      </c>
      <c r="D13" s="17" t="str">
        <f>'30-09-20'!C13</f>
        <v>FIDEOS CON POLLO</v>
      </c>
      <c r="E13" s="17" t="str">
        <f>'30-09-20'!D13</f>
        <v>XOUBAS FRITAS</v>
      </c>
      <c r="F13" s="17" t="str">
        <f>'30-09-20'!E13</f>
        <v>MENESTRA DE VERDURAS</v>
      </c>
      <c r="G13" s="17" t="str">
        <f>'30-09-20'!G13</f>
        <v>NESTEA</v>
      </c>
      <c r="H13" s="17" t="str">
        <f>'30-09-20'!F13</f>
        <v>TARTA SAN MARCOS</v>
      </c>
      <c r="I13" s="46">
        <f>'30-09-20'!H13</f>
        <v>0</v>
      </c>
      <c r="J13" s="17"/>
    </row>
    <row r="14" spans="1:10" ht="40.5" customHeight="1" x14ac:dyDescent="0.25">
      <c r="A14" s="17">
        <f>'30-09-20'!A14</f>
        <v>13</v>
      </c>
      <c r="B14" s="18" t="str">
        <f>CONCATENATE('30-09-20'!J14," ",'30-09-20'!K14)</f>
        <v>Lorena Domínguez Carrera</v>
      </c>
      <c r="C14" s="17">
        <f>'30-09-20'!O14</f>
        <v>0</v>
      </c>
      <c r="D14" s="17" t="str">
        <f>'30-09-20'!C14</f>
        <v>FIDEOS CON POLLO</v>
      </c>
      <c r="E14" s="17" t="str">
        <f>'30-09-20'!D14</f>
        <v>FILETE DE TERNERA</v>
      </c>
      <c r="F14" s="17" t="str">
        <f>'30-09-20'!E14</f>
        <v>MENESTRA DE VERDURAS</v>
      </c>
      <c r="G14" s="17" t="str">
        <f>'30-09-20'!G14</f>
        <v>AGUA</v>
      </c>
      <c r="H14" s="17" t="str">
        <f>'30-09-20'!F14</f>
        <v>FRUTA</v>
      </c>
      <c r="I14" s="46">
        <f>'30-09-20'!H14</f>
        <v>0</v>
      </c>
      <c r="J14" s="17"/>
    </row>
    <row r="15" spans="1:10" ht="51" customHeight="1" x14ac:dyDescent="0.25">
      <c r="A15" s="17">
        <f>'30-09-20'!A15</f>
        <v>14</v>
      </c>
      <c r="B15" s="18" t="str">
        <f>CONCATENATE('30-09-20'!J15," ",'30-09-20'!K15)</f>
        <v>Carmen Diéguez Vázquez</v>
      </c>
      <c r="C15" s="17" t="str">
        <f>'30-09-20'!O15</f>
        <v>Melón</v>
      </c>
      <c r="D15" s="17" t="str">
        <f>'30-09-20'!C15</f>
        <v>EXPRESS</v>
      </c>
      <c r="E15" s="17" t="str">
        <f>'30-09-20'!D15</f>
        <v>MUSLO DE POLLO ESTOFADO</v>
      </c>
      <c r="F15" s="17" t="str">
        <f>'30-09-20'!E15</f>
        <v>MENESTRA DE VERDURAS</v>
      </c>
      <c r="G15" s="17" t="str">
        <f>'30-09-20'!G15</f>
        <v>AGUA</v>
      </c>
      <c r="H15" s="17" t="str">
        <f>'30-09-20'!F15</f>
        <v>FRUTA</v>
      </c>
      <c r="I15" s="46">
        <f>'30-09-20'!H15</f>
        <v>0</v>
      </c>
      <c r="J15" s="17"/>
    </row>
    <row r="16" spans="1:10" ht="40.5" customHeight="1" x14ac:dyDescent="0.25">
      <c r="A16" s="17">
        <f>'30-09-20'!A16</f>
        <v>15</v>
      </c>
      <c r="B16" s="18" t="str">
        <f>CONCATENATE('30-09-20'!J16," ",'30-09-20'!K16)</f>
        <v>LUIS MIGUEL GRELA LOPEZ</v>
      </c>
      <c r="C16" s="17">
        <f>'30-09-20'!O16</f>
        <v>0</v>
      </c>
      <c r="D16" s="17" t="str">
        <f>'30-09-20'!C16</f>
        <v>EXPRESS</v>
      </c>
      <c r="E16" s="17" t="str">
        <f>'30-09-20'!D16</f>
        <v>MUSLO DE POLLO ESTOFADO</v>
      </c>
      <c r="F16" s="17" t="str">
        <f>'30-09-20'!E16</f>
        <v>MENESTRA DE VERDURAS</v>
      </c>
      <c r="G16" s="17" t="str">
        <f>'30-09-20'!G16</f>
        <v>AGUA</v>
      </c>
      <c r="H16" s="17" t="str">
        <f>'30-09-20'!F16</f>
        <v>YOGURT</v>
      </c>
      <c r="I16" s="46">
        <f>'30-09-20'!H16</f>
        <v>0</v>
      </c>
      <c r="J16" s="17"/>
    </row>
    <row r="17" spans="1:10" ht="72" customHeight="1" x14ac:dyDescent="0.25">
      <c r="A17" s="17">
        <f>'30-09-20'!A17</f>
        <v>16</v>
      </c>
      <c r="B17" s="18" t="str">
        <f>CONCATENATE('30-09-20'!J17," ",'30-09-20'!K17)</f>
        <v>Paula González Barreto</v>
      </c>
      <c r="C17" s="17">
        <f>'30-09-20'!O17</f>
        <v>0</v>
      </c>
      <c r="D17" s="17" t="str">
        <f>'30-09-20'!C17</f>
        <v>EXPRESS</v>
      </c>
      <c r="E17" s="17" t="str">
        <f>'30-09-20'!D17</f>
        <v>MUSLO DE POLLO ESTOFADO</v>
      </c>
      <c r="F17" s="17" t="str">
        <f>'30-09-20'!E17</f>
        <v>ARROZ EN BLANCO</v>
      </c>
      <c r="G17" s="17" t="str">
        <f>'30-09-20'!G17</f>
        <v>AGUA</v>
      </c>
      <c r="H17" s="17" t="str">
        <f>'30-09-20'!F17</f>
        <v>FRUTA</v>
      </c>
      <c r="I17" s="46" t="str">
        <f>'30-09-20'!H17</f>
        <v>Entregar en MILLADOIRO (MAXWELL)</v>
      </c>
      <c r="J17" s="17"/>
    </row>
    <row r="18" spans="1:10" ht="40.5" customHeight="1" x14ac:dyDescent="0.25">
      <c r="A18" s="17">
        <f>'30-09-20'!A18</f>
        <v>17</v>
      </c>
      <c r="B18" s="18" t="str">
        <f>CONCATENATE('30-09-20'!J18," ",'30-09-20'!K18)</f>
        <v>Francisco Fariña Fernández</v>
      </c>
      <c r="C18" s="17">
        <f>'30-09-20'!O18</f>
        <v>0</v>
      </c>
      <c r="D18" s="17" t="str">
        <f>'30-09-20'!C18</f>
        <v>EXPRESS</v>
      </c>
      <c r="E18" s="17" t="str">
        <f>'30-09-20'!D18</f>
        <v>MUSLO DE POLLO ESTOFADO</v>
      </c>
      <c r="F18" s="17" t="str">
        <f>'30-09-20'!E18</f>
        <v>MENESTRA DE VERDURAS</v>
      </c>
      <c r="G18" s="17" t="str">
        <f>'30-09-20'!G18</f>
        <v>AGUA</v>
      </c>
      <c r="H18" s="17" t="str">
        <f>'30-09-20'!F18</f>
        <v>FRUTA</v>
      </c>
      <c r="I18" s="46" t="str">
        <f>'30-09-20'!H18</f>
        <v>Entregar en Maxwell (Milladoiro)</v>
      </c>
      <c r="J18" s="17"/>
    </row>
    <row r="19" spans="1:10" ht="40.5" customHeight="1" x14ac:dyDescent="0.25">
      <c r="A19" s="17">
        <f>'30-09-20'!A19</f>
        <v>18</v>
      </c>
      <c r="B19" s="18" t="str">
        <f>CONCATENATE('30-09-20'!J19," ",'30-09-20'!K19)</f>
        <v>Jorge Villarino Rey</v>
      </c>
      <c r="C19" s="17">
        <f>'30-09-20'!O19</f>
        <v>0</v>
      </c>
      <c r="D19" s="17" t="str">
        <f>'30-09-20'!C19</f>
        <v>EXPRESS</v>
      </c>
      <c r="E19" s="17" t="str">
        <f>'30-09-20'!D19</f>
        <v>MUSLO DE POLLO ESTOFADO</v>
      </c>
      <c r="F19" s="17" t="str">
        <f>'30-09-20'!E19</f>
        <v>MENESTRA DE VERDURAS</v>
      </c>
      <c r="G19" s="17" t="str">
        <f>'30-09-20'!G19</f>
        <v>AGUA</v>
      </c>
      <c r="H19" s="17" t="str">
        <f>'30-09-20'!F19</f>
        <v>FRUTA</v>
      </c>
      <c r="I19" s="46">
        <f>'30-09-20'!H19</f>
        <v>0</v>
      </c>
      <c r="J19" s="17"/>
    </row>
    <row r="20" spans="1:10" ht="40.5" customHeight="1" x14ac:dyDescent="0.25">
      <c r="A20" s="17">
        <f>'30-09-20'!A20</f>
        <v>19</v>
      </c>
      <c r="B20" s="18" t="str">
        <f>CONCATENATE('30-09-20'!J20," ",'30-09-20'!K20)</f>
        <v>Mauricio Adrián Vilar Galván</v>
      </c>
      <c r="C20" s="17">
        <f>'30-09-20'!O20</f>
        <v>0</v>
      </c>
      <c r="D20" s="17" t="str">
        <f>'30-09-20'!C20</f>
        <v>EXPRESS</v>
      </c>
      <c r="E20" s="17" t="str">
        <f>'30-09-20'!D20</f>
        <v>SOLOMILLO DE CERDO A LA PLANCHA</v>
      </c>
      <c r="F20" s="17" t="str">
        <f>'30-09-20'!E20</f>
        <v>PATATAS COCIDAS</v>
      </c>
      <c r="G20" s="17" t="str">
        <f>'30-09-20'!G20</f>
        <v>AGUA</v>
      </c>
      <c r="H20" s="17" t="str">
        <f>'30-09-20'!F20</f>
        <v>FRUTA</v>
      </c>
      <c r="I20" s="46" t="str">
        <f>'30-09-20'!H20</f>
        <v>No recuerdo si ayer ya había pedido el menú express.</v>
      </c>
      <c r="J20" s="17"/>
    </row>
    <row r="21" spans="1:10" ht="40.5" customHeight="1" x14ac:dyDescent="0.25">
      <c r="A21" s="17">
        <f>'30-09-20'!A21</f>
        <v>20</v>
      </c>
      <c r="B21" s="18" t="str">
        <f>CONCATENATE('30-09-20'!J21," ",'30-09-20'!K21)</f>
        <v>Gabriel Viqueira Miranda</v>
      </c>
      <c r="C21" s="17">
        <f>'30-09-20'!O21</f>
        <v>0</v>
      </c>
      <c r="D21" s="17" t="str">
        <f>'30-09-20'!C21</f>
        <v>EXPRESS</v>
      </c>
      <c r="E21" s="17" t="str">
        <f>'30-09-20'!D21</f>
        <v>MUSLO DE POLLO ESTOFADO</v>
      </c>
      <c r="F21" s="17" t="str">
        <f>'30-09-20'!E21</f>
        <v>ARROZ EN BLANCO</v>
      </c>
      <c r="G21" s="17" t="str">
        <f>'30-09-20'!G21</f>
        <v>AGUA</v>
      </c>
      <c r="H21" s="17" t="str">
        <f>'30-09-20'!F21</f>
        <v>FRUTA</v>
      </c>
      <c r="I21" s="46">
        <f>'30-09-20'!H21</f>
        <v>0</v>
      </c>
      <c r="J21" s="17"/>
    </row>
    <row r="22" spans="1:10" ht="40.5" customHeight="1" x14ac:dyDescent="0.25">
      <c r="A22" s="17">
        <f>'30-09-20'!A22</f>
        <v>21</v>
      </c>
      <c r="B22" s="18" t="e">
        <f>CONCATENATE('30-09-20'!J22," ",'30-09-20'!K22)</f>
        <v>#N/A</v>
      </c>
      <c r="C22" s="17" t="e">
        <f>'30-09-20'!O22</f>
        <v>#N/A</v>
      </c>
      <c r="D22" s="17">
        <f>'30-09-20'!C22</f>
        <v>0</v>
      </c>
      <c r="E22" s="17">
        <f>'30-09-20'!D22</f>
        <v>0</v>
      </c>
      <c r="F22" s="17">
        <f>'30-09-20'!E22</f>
        <v>0</v>
      </c>
      <c r="G22" s="17">
        <f>'30-09-20'!G22</f>
        <v>0</v>
      </c>
      <c r="H22" s="17">
        <f>'30-09-20'!F22</f>
        <v>0</v>
      </c>
      <c r="I22" s="46">
        <f>'30-09-20'!H22</f>
        <v>0</v>
      </c>
      <c r="J22" s="17"/>
    </row>
    <row r="23" spans="1:10" ht="40.5" customHeight="1" x14ac:dyDescent="0.25">
      <c r="A23" s="17">
        <f>'30-09-20'!A23</f>
        <v>22</v>
      </c>
      <c r="B23" s="18" t="e">
        <f>CONCATENATE('30-09-20'!J23," ",'30-09-20'!K23)</f>
        <v>#N/A</v>
      </c>
      <c r="C23" s="17" t="e">
        <f>'30-09-20'!O23</f>
        <v>#N/A</v>
      </c>
      <c r="D23" s="17">
        <f>'30-09-20'!C23</f>
        <v>0</v>
      </c>
      <c r="E23" s="17">
        <f>'30-09-20'!D23</f>
        <v>0</v>
      </c>
      <c r="F23" s="17">
        <f>'30-09-20'!E23</f>
        <v>0</v>
      </c>
      <c r="G23" s="17">
        <f>'30-09-20'!G23</f>
        <v>0</v>
      </c>
      <c r="H23" s="17">
        <f>'30-09-20'!F23</f>
        <v>0</v>
      </c>
      <c r="I23" s="46">
        <f>'30-09-20'!H23</f>
        <v>0</v>
      </c>
      <c r="J23" s="17"/>
    </row>
    <row r="24" spans="1:10" ht="40.5" customHeight="1" x14ac:dyDescent="0.25">
      <c r="A24" s="17">
        <f>'30-09-20'!A24</f>
        <v>23</v>
      </c>
      <c r="B24" s="18" t="e">
        <f>CONCATENATE('30-09-20'!J24," ",'30-09-20'!K24)</f>
        <v>#N/A</v>
      </c>
      <c r="C24" s="17" t="e">
        <f>'30-09-20'!O24</f>
        <v>#N/A</v>
      </c>
      <c r="D24" s="17">
        <f>'30-09-20'!C24</f>
        <v>0</v>
      </c>
      <c r="E24" s="17">
        <f>'30-09-20'!D24</f>
        <v>0</v>
      </c>
      <c r="F24" s="17">
        <f>'30-09-20'!E24</f>
        <v>0</v>
      </c>
      <c r="G24" s="17">
        <f>'30-09-20'!G24</f>
        <v>0</v>
      </c>
      <c r="H24" s="17">
        <f>'30-09-20'!F24</f>
        <v>0</v>
      </c>
      <c r="I24" s="46">
        <f>'30-09-20'!H24</f>
        <v>0</v>
      </c>
      <c r="J24" s="17"/>
    </row>
    <row r="25" spans="1:10" ht="40.5" customHeight="1" x14ac:dyDescent="0.25">
      <c r="A25" s="17">
        <f>'30-09-20'!A25</f>
        <v>24</v>
      </c>
      <c r="B25" s="18" t="e">
        <f>CONCATENATE('30-09-20'!J25," ",'30-09-20'!K25)</f>
        <v>#N/A</v>
      </c>
      <c r="C25" s="17" t="e">
        <f>'30-09-20'!O25</f>
        <v>#N/A</v>
      </c>
      <c r="D25" s="17">
        <f>'30-09-20'!C25</f>
        <v>0</v>
      </c>
      <c r="E25" s="17">
        <f>'30-09-20'!D25</f>
        <v>0</v>
      </c>
      <c r="F25" s="17">
        <f>'30-09-20'!E25</f>
        <v>0</v>
      </c>
      <c r="G25" s="17">
        <f>'30-09-20'!G25</f>
        <v>0</v>
      </c>
      <c r="H25" s="17">
        <f>'30-09-20'!F25</f>
        <v>0</v>
      </c>
      <c r="I25" s="46">
        <f>'30-09-20'!H25</f>
        <v>0</v>
      </c>
      <c r="J25" s="17"/>
    </row>
    <row r="26" spans="1:10" ht="40.5" customHeight="1" x14ac:dyDescent="0.25">
      <c r="A26" s="17">
        <f>'30-09-20'!A26</f>
        <v>25</v>
      </c>
      <c r="B26" s="18" t="e">
        <f>CONCATENATE('30-09-20'!J26," ",'30-09-20'!K26)</f>
        <v>#N/A</v>
      </c>
      <c r="C26" s="17" t="e">
        <f>'30-09-20'!O26</f>
        <v>#N/A</v>
      </c>
      <c r="D26" s="17">
        <f>'30-09-20'!C26</f>
        <v>0</v>
      </c>
      <c r="E26" s="17">
        <f>'30-09-20'!D26</f>
        <v>0</v>
      </c>
      <c r="F26" s="17">
        <f>'30-09-20'!E26</f>
        <v>0</v>
      </c>
      <c r="G26" s="17">
        <f>'30-09-20'!G26</f>
        <v>0</v>
      </c>
      <c r="H26" s="17">
        <f>'30-09-20'!F26</f>
        <v>0</v>
      </c>
      <c r="I26" s="46">
        <f>'30-09-20'!H26</f>
        <v>0</v>
      </c>
      <c r="J26" s="17"/>
    </row>
    <row r="27" spans="1:10" ht="40.5" customHeight="1" x14ac:dyDescent="0.25">
      <c r="A27" s="17">
        <f>'30-09-20'!A27</f>
        <v>26</v>
      </c>
      <c r="B27" s="18" t="e">
        <f>CONCATENATE('30-09-20'!J27," ",'30-09-20'!K27)</f>
        <v>#N/A</v>
      </c>
      <c r="C27" s="17" t="e">
        <f>'30-09-20'!O27</f>
        <v>#N/A</v>
      </c>
      <c r="D27" s="17">
        <f>'30-09-20'!C27</f>
        <v>0</v>
      </c>
      <c r="E27" s="17">
        <f>'30-09-20'!D27</f>
        <v>0</v>
      </c>
      <c r="F27" s="17">
        <f>'30-09-20'!E27</f>
        <v>0</v>
      </c>
      <c r="G27" s="17">
        <f>'30-09-20'!G27</f>
        <v>0</v>
      </c>
      <c r="H27" s="17">
        <f>'30-09-20'!F27</f>
        <v>0</v>
      </c>
      <c r="I27" s="46">
        <f>'30-09-20'!H27</f>
        <v>0</v>
      </c>
      <c r="J27" s="17"/>
    </row>
    <row r="28" spans="1:10" ht="75" customHeight="1" x14ac:dyDescent="0.25">
      <c r="A28" s="17">
        <f>'30-09-20'!A28</f>
        <v>27</v>
      </c>
      <c r="B28" s="18" t="e">
        <f>CONCATENATE('30-09-20'!J28," ",'30-09-20'!K28)</f>
        <v>#N/A</v>
      </c>
      <c r="C28" s="17" t="e">
        <f>'30-09-20'!O28</f>
        <v>#N/A</v>
      </c>
      <c r="D28" s="17">
        <f>'30-09-20'!C28</f>
        <v>0</v>
      </c>
      <c r="E28" s="17">
        <f>'30-09-20'!D28</f>
        <v>0</v>
      </c>
      <c r="F28" s="17">
        <f>'30-09-20'!E28</f>
        <v>0</v>
      </c>
      <c r="G28" s="17">
        <f>'30-09-20'!G28</f>
        <v>0</v>
      </c>
      <c r="H28" s="17">
        <f>'30-09-20'!F28</f>
        <v>0</v>
      </c>
      <c r="I28" s="46">
        <f>'30-09-20'!H28</f>
        <v>0</v>
      </c>
      <c r="J28" s="17"/>
    </row>
    <row r="29" spans="1:10" ht="40.5" customHeight="1" x14ac:dyDescent="0.25">
      <c r="A29" s="17">
        <f>'30-09-20'!A29</f>
        <v>28</v>
      </c>
      <c r="B29" s="18" t="e">
        <f>CONCATENATE('30-09-20'!J29," ",'30-09-20'!K29)</f>
        <v>#N/A</v>
      </c>
      <c r="C29" s="17" t="e">
        <f>'30-09-20'!O29</f>
        <v>#N/A</v>
      </c>
      <c r="D29" s="17">
        <f>'30-09-20'!C29</f>
        <v>0</v>
      </c>
      <c r="E29" s="17">
        <f>'30-09-20'!D29</f>
        <v>0</v>
      </c>
      <c r="F29" s="17">
        <f>'30-09-20'!E29</f>
        <v>0</v>
      </c>
      <c r="G29" s="17">
        <f>'30-09-20'!G29</f>
        <v>0</v>
      </c>
      <c r="H29" s="17">
        <f>'30-09-20'!F29</f>
        <v>0</v>
      </c>
      <c r="I29" s="46">
        <f>'30-09-20'!H29</f>
        <v>0</v>
      </c>
      <c r="J29" s="17"/>
    </row>
    <row r="30" spans="1:10" ht="40.5" customHeight="1" x14ac:dyDescent="0.25">
      <c r="A30" s="17">
        <f>'30-09-20'!A30</f>
        <v>29</v>
      </c>
      <c r="B30" s="18" t="e">
        <f>CONCATENATE('30-09-20'!J30," ",'30-09-20'!K30)</f>
        <v>#N/A</v>
      </c>
      <c r="C30" s="17" t="e">
        <f>'30-09-20'!O30</f>
        <v>#N/A</v>
      </c>
      <c r="D30" s="17">
        <f>'30-09-20'!C30</f>
        <v>0</v>
      </c>
      <c r="E30" s="17">
        <f>'30-09-20'!D30</f>
        <v>0</v>
      </c>
      <c r="F30" s="17">
        <f>'30-09-20'!E30</f>
        <v>0</v>
      </c>
      <c r="G30" s="17">
        <f>'30-09-20'!G30</f>
        <v>0</v>
      </c>
      <c r="H30" s="17">
        <f>'30-09-20'!F30</f>
        <v>0</v>
      </c>
      <c r="I30" s="46">
        <f>'30-09-20'!H30</f>
        <v>0</v>
      </c>
      <c r="J30" s="17"/>
    </row>
    <row r="31" spans="1:10" ht="40.5" customHeight="1" x14ac:dyDescent="0.25">
      <c r="A31" s="17">
        <f>'30-09-20'!A31</f>
        <v>30</v>
      </c>
      <c r="B31" s="18" t="e">
        <f>CONCATENATE('30-09-20'!J31," ",'30-09-20'!K31)</f>
        <v>#N/A</v>
      </c>
      <c r="C31" s="17" t="e">
        <f>'30-09-20'!O31</f>
        <v>#N/A</v>
      </c>
      <c r="D31" s="17">
        <f>'30-09-20'!C31</f>
        <v>0</v>
      </c>
      <c r="E31" s="17">
        <f>'30-09-20'!D31</f>
        <v>0</v>
      </c>
      <c r="F31" s="17">
        <f>'30-09-20'!E31</f>
        <v>0</v>
      </c>
      <c r="G31" s="17">
        <f>'30-09-20'!G31</f>
        <v>0</v>
      </c>
      <c r="H31" s="17">
        <f>'30-09-20'!F31</f>
        <v>0</v>
      </c>
      <c r="I31" s="46">
        <f>'30-09-20'!H31</f>
        <v>0</v>
      </c>
      <c r="J31" s="17"/>
    </row>
    <row r="32" spans="1:10" ht="40.5" customHeight="1" x14ac:dyDescent="0.25">
      <c r="A32" s="17">
        <f>'30-09-20'!A32</f>
        <v>31</v>
      </c>
      <c r="B32" s="18" t="e">
        <f>CONCATENATE('30-09-20'!J32," ",'30-09-20'!K32)</f>
        <v>#N/A</v>
      </c>
      <c r="C32" s="17" t="e">
        <f>'30-09-20'!O32</f>
        <v>#N/A</v>
      </c>
      <c r="D32" s="17">
        <f>'30-09-20'!C32</f>
        <v>0</v>
      </c>
      <c r="E32" s="17">
        <f>'30-09-20'!D32</f>
        <v>0</v>
      </c>
      <c r="F32" s="17">
        <f>'30-09-20'!E32</f>
        <v>0</v>
      </c>
      <c r="G32" s="17">
        <f>'30-09-20'!G32</f>
        <v>0</v>
      </c>
      <c r="H32" s="17">
        <f>'30-09-20'!F32</f>
        <v>0</v>
      </c>
      <c r="I32" s="46">
        <f>'30-09-20'!H32</f>
        <v>0</v>
      </c>
      <c r="J32" s="17"/>
    </row>
    <row r="33" spans="1:10" ht="40.5" customHeight="1" x14ac:dyDescent="0.25">
      <c r="A33" s="17">
        <f>'30-09-20'!A33</f>
        <v>32</v>
      </c>
      <c r="B33" s="18" t="e">
        <f>CONCATENATE('30-09-20'!J33," ",'30-09-20'!K33)</f>
        <v>#N/A</v>
      </c>
      <c r="C33" s="17" t="e">
        <f>'30-09-20'!O33</f>
        <v>#N/A</v>
      </c>
      <c r="D33" s="17">
        <f>'30-09-20'!C33</f>
        <v>0</v>
      </c>
      <c r="E33" s="17">
        <f>'30-09-20'!D33</f>
        <v>0</v>
      </c>
      <c r="F33" s="17">
        <f>'30-09-20'!E33</f>
        <v>0</v>
      </c>
      <c r="G33" s="17">
        <f>'30-09-20'!G33</f>
        <v>0</v>
      </c>
      <c r="H33" s="17">
        <f>'30-09-20'!F33</f>
        <v>0</v>
      </c>
      <c r="I33" s="46">
        <f>'30-09-20'!H33</f>
        <v>0</v>
      </c>
      <c r="J33" s="17"/>
    </row>
    <row r="34" spans="1:10" ht="40.5" customHeight="1" x14ac:dyDescent="0.25">
      <c r="A34" s="17">
        <f>'30-09-20'!A34</f>
        <v>33</v>
      </c>
      <c r="B34" s="18" t="e">
        <f>CONCATENATE('30-09-20'!J34," ",'30-09-20'!K34)</f>
        <v>#N/A</v>
      </c>
      <c r="C34" s="17" t="e">
        <f>'30-09-20'!O34</f>
        <v>#N/A</v>
      </c>
      <c r="D34" s="17">
        <f>'30-09-20'!C34</f>
        <v>0</v>
      </c>
      <c r="E34" s="17">
        <f>'30-09-20'!D34</f>
        <v>0</v>
      </c>
      <c r="F34" s="17">
        <f>'30-09-20'!E34</f>
        <v>0</v>
      </c>
      <c r="G34" s="17">
        <f>'30-09-20'!G34</f>
        <v>0</v>
      </c>
      <c r="H34" s="17">
        <f>'30-09-20'!F34</f>
        <v>0</v>
      </c>
      <c r="I34" s="46">
        <f>'30-09-20'!H34</f>
        <v>0</v>
      </c>
      <c r="J34" s="17"/>
    </row>
    <row r="35" spans="1:10" ht="40.5" customHeight="1" x14ac:dyDescent="0.25">
      <c r="A35" s="17">
        <f>'30-09-20'!A35</f>
        <v>34</v>
      </c>
      <c r="B35" s="18" t="e">
        <f>CONCATENATE('30-09-20'!J35," ",'30-09-20'!K35)</f>
        <v>#N/A</v>
      </c>
      <c r="C35" s="17" t="e">
        <f>'30-09-20'!O35</f>
        <v>#N/A</v>
      </c>
      <c r="D35" s="17">
        <f>'30-09-20'!C35</f>
        <v>0</v>
      </c>
      <c r="E35" s="17">
        <f>'30-09-20'!D35</f>
        <v>0</v>
      </c>
      <c r="F35" s="17">
        <f>'30-09-20'!E35</f>
        <v>0</v>
      </c>
      <c r="G35" s="17">
        <f>'30-09-20'!G35</f>
        <v>0</v>
      </c>
      <c r="H35" s="17">
        <f>'30-09-20'!F35</f>
        <v>0</v>
      </c>
      <c r="I35" s="46">
        <f>'30-09-20'!H35</f>
        <v>0</v>
      </c>
      <c r="J35" s="17"/>
    </row>
    <row r="36" spans="1:10" ht="40.5" customHeight="1" x14ac:dyDescent="0.25">
      <c r="A36" s="17">
        <f>'30-09-20'!A36</f>
        <v>35</v>
      </c>
      <c r="B36" s="18" t="e">
        <f>CONCATENATE('30-09-20'!J36," ",'30-09-20'!K36)</f>
        <v>#N/A</v>
      </c>
      <c r="C36" s="17" t="e">
        <f>'30-09-20'!O36</f>
        <v>#N/A</v>
      </c>
      <c r="D36" s="17">
        <f>'30-09-20'!C36</f>
        <v>0</v>
      </c>
      <c r="E36" s="17">
        <f>'30-09-20'!D36</f>
        <v>0</v>
      </c>
      <c r="F36" s="17">
        <f>'30-09-20'!E36</f>
        <v>0</v>
      </c>
      <c r="G36" s="17">
        <f>'30-09-20'!G36</f>
        <v>0</v>
      </c>
      <c r="H36" s="17">
        <f>'30-09-20'!F36</f>
        <v>0</v>
      </c>
      <c r="I36" s="46">
        <f>'30-09-20'!H36</f>
        <v>0</v>
      </c>
      <c r="J36" s="17"/>
    </row>
    <row r="37" spans="1:10" ht="40.5" customHeight="1" x14ac:dyDescent="0.25">
      <c r="A37" s="17">
        <f>'30-09-20'!A37</f>
        <v>36</v>
      </c>
      <c r="B37" s="18" t="e">
        <f>CONCATENATE('30-09-20'!J37," ",'30-09-20'!K37)</f>
        <v>#N/A</v>
      </c>
      <c r="C37" s="17" t="e">
        <f>'30-09-20'!O37</f>
        <v>#N/A</v>
      </c>
      <c r="D37" s="17">
        <f>'30-09-20'!C37</f>
        <v>0</v>
      </c>
      <c r="E37" s="17">
        <f>'30-09-20'!D37</f>
        <v>0</v>
      </c>
      <c r="F37" s="17">
        <f>'30-09-20'!E37</f>
        <v>0</v>
      </c>
      <c r="G37" s="17">
        <f>'30-09-20'!G37</f>
        <v>0</v>
      </c>
      <c r="H37" s="17">
        <f>'30-09-20'!F37</f>
        <v>0</v>
      </c>
      <c r="I37" s="46">
        <f>'30-09-20'!H37</f>
        <v>0</v>
      </c>
      <c r="J37" s="17"/>
    </row>
    <row r="38" spans="1:10" ht="40.5" customHeight="1" x14ac:dyDescent="0.25">
      <c r="A38" s="17">
        <f>'30-09-20'!A38</f>
        <v>37</v>
      </c>
      <c r="B38" s="18" t="e">
        <f>CONCATENATE('30-09-20'!J38," ",'30-09-20'!K38)</f>
        <v>#N/A</v>
      </c>
      <c r="C38" s="17" t="e">
        <f>'30-09-20'!O38</f>
        <v>#N/A</v>
      </c>
      <c r="D38" s="17">
        <f>'30-09-20'!C38</f>
        <v>0</v>
      </c>
      <c r="E38" s="17">
        <f>'30-09-20'!D38</f>
        <v>0</v>
      </c>
      <c r="F38" s="17">
        <f>'30-09-20'!E38</f>
        <v>0</v>
      </c>
      <c r="G38" s="17">
        <f>'30-09-20'!G38</f>
        <v>0</v>
      </c>
      <c r="H38" s="17">
        <f>'30-09-20'!F38</f>
        <v>0</v>
      </c>
      <c r="I38" s="46">
        <f>'30-09-20'!H38</f>
        <v>0</v>
      </c>
      <c r="J38" s="17"/>
    </row>
    <row r="39" spans="1:10" ht="40.5" customHeight="1" x14ac:dyDescent="0.25">
      <c r="A39" s="17">
        <f>'30-09-20'!A39</f>
        <v>38</v>
      </c>
      <c r="B39" s="18" t="e">
        <f>CONCATENATE('30-09-20'!J39," ",'30-09-20'!K39)</f>
        <v>#N/A</v>
      </c>
      <c r="C39" s="17" t="e">
        <f>'30-09-20'!O39</f>
        <v>#N/A</v>
      </c>
      <c r="D39" s="17">
        <f>'30-09-20'!C39</f>
        <v>0</v>
      </c>
      <c r="E39" s="17">
        <f>'30-09-20'!D39</f>
        <v>0</v>
      </c>
      <c r="F39" s="17">
        <f>'30-09-20'!E39</f>
        <v>0</v>
      </c>
      <c r="G39" s="17">
        <f>'30-09-20'!G39</f>
        <v>0</v>
      </c>
      <c r="H39" s="17">
        <f>'30-09-20'!F39</f>
        <v>0</v>
      </c>
      <c r="I39" s="46">
        <f>'30-09-20'!H39</f>
        <v>0</v>
      </c>
      <c r="J39" s="17"/>
    </row>
    <row r="40" spans="1:10" ht="40.5" customHeight="1" x14ac:dyDescent="0.25">
      <c r="A40" s="17">
        <f>'30-09-20'!A40</f>
        <v>39</v>
      </c>
      <c r="B40" s="18" t="e">
        <f>CONCATENATE('30-09-20'!J40," ",'30-09-20'!K40)</f>
        <v>#N/A</v>
      </c>
      <c r="C40" s="17" t="e">
        <f>'30-09-20'!O40</f>
        <v>#N/A</v>
      </c>
      <c r="D40" s="17">
        <f>'30-09-20'!C40</f>
        <v>0</v>
      </c>
      <c r="E40" s="17">
        <f>'30-09-20'!D40</f>
        <v>0</v>
      </c>
      <c r="F40" s="17">
        <f>'30-09-20'!E40</f>
        <v>0</v>
      </c>
      <c r="G40" s="17">
        <f>'30-09-20'!G40</f>
        <v>0</v>
      </c>
      <c r="H40" s="17">
        <f>'30-09-20'!F40</f>
        <v>0</v>
      </c>
      <c r="I40" s="46">
        <f>'30-09-20'!H40</f>
        <v>0</v>
      </c>
      <c r="J40" s="17"/>
    </row>
    <row r="41" spans="1:10" ht="40.5" customHeight="1" x14ac:dyDescent="0.25">
      <c r="A41" s="17">
        <f>'30-09-20'!A41</f>
        <v>40</v>
      </c>
      <c r="B41" s="18" t="e">
        <f>CONCATENATE('30-09-20'!J41," ",'30-09-20'!K41)</f>
        <v>#N/A</v>
      </c>
      <c r="C41" s="17" t="e">
        <f>'30-09-20'!O41</f>
        <v>#N/A</v>
      </c>
      <c r="D41" s="17">
        <f>'30-09-20'!C41</f>
        <v>0</v>
      </c>
      <c r="E41" s="17">
        <f>'30-09-20'!D41</f>
        <v>0</v>
      </c>
      <c r="F41" s="17">
        <f>'30-09-20'!E41</f>
        <v>0</v>
      </c>
      <c r="G41" s="17">
        <f>'30-09-20'!G41</f>
        <v>0</v>
      </c>
      <c r="H41" s="17">
        <f>'30-09-20'!F41</f>
        <v>0</v>
      </c>
      <c r="I41" s="46">
        <f>'30-09-20'!H41</f>
        <v>0</v>
      </c>
      <c r="J41" s="17"/>
    </row>
    <row r="42" spans="1:10" ht="40.5" customHeight="1" x14ac:dyDescent="0.25">
      <c r="A42" s="17">
        <f>'30-09-20'!A42</f>
        <v>41</v>
      </c>
      <c r="B42" s="18" t="e">
        <f>CONCATENATE('30-09-20'!J42," ",'30-09-20'!K42)</f>
        <v>#N/A</v>
      </c>
      <c r="C42" s="17" t="e">
        <f>'30-09-20'!O42</f>
        <v>#N/A</v>
      </c>
      <c r="D42" s="17">
        <f>'30-09-20'!C42</f>
        <v>0</v>
      </c>
      <c r="E42" s="17">
        <f>'30-09-20'!D42</f>
        <v>0</v>
      </c>
      <c r="F42" s="17">
        <f>'30-09-20'!E42</f>
        <v>0</v>
      </c>
      <c r="G42" s="17">
        <f>'30-09-20'!G42</f>
        <v>0</v>
      </c>
      <c r="H42" s="17">
        <f>'30-09-20'!F42</f>
        <v>0</v>
      </c>
      <c r="I42" s="46">
        <f>'30-09-20'!H42</f>
        <v>0</v>
      </c>
      <c r="J42" s="17"/>
    </row>
    <row r="43" spans="1:10" ht="40.5" customHeight="1" x14ac:dyDescent="0.25">
      <c r="A43" s="17">
        <f>'30-09-20'!A43</f>
        <v>42</v>
      </c>
      <c r="B43" s="18" t="e">
        <f>CONCATENATE('30-09-20'!J43," ",'30-09-20'!K43)</f>
        <v>#N/A</v>
      </c>
      <c r="C43" s="17" t="e">
        <f>'30-09-20'!O43</f>
        <v>#N/A</v>
      </c>
      <c r="D43" s="17">
        <f>'30-09-20'!C43</f>
        <v>0</v>
      </c>
      <c r="E43" s="17">
        <f>'30-09-20'!D43</f>
        <v>0</v>
      </c>
      <c r="F43" s="17">
        <f>'30-09-20'!E43</f>
        <v>0</v>
      </c>
      <c r="G43" s="17">
        <f>'30-09-20'!G43</f>
        <v>0</v>
      </c>
      <c r="H43" s="17">
        <f>'30-09-20'!F43</f>
        <v>0</v>
      </c>
      <c r="I43" s="46">
        <f>'30-09-20'!H43</f>
        <v>0</v>
      </c>
      <c r="J43" s="17"/>
    </row>
    <row r="44" spans="1:10" ht="40.5" customHeight="1" x14ac:dyDescent="0.25">
      <c r="A44" s="17">
        <f>'30-09-20'!A44</f>
        <v>43</v>
      </c>
      <c r="B44" s="18" t="e">
        <f>CONCATENATE('30-09-20'!J44," ",'30-09-20'!K44)</f>
        <v>#N/A</v>
      </c>
      <c r="C44" s="17" t="e">
        <f>'30-09-20'!O44</f>
        <v>#N/A</v>
      </c>
      <c r="D44" s="17">
        <f>'30-09-20'!C44</f>
        <v>0</v>
      </c>
      <c r="E44" s="17">
        <f>'30-09-20'!D44</f>
        <v>0</v>
      </c>
      <c r="F44" s="17">
        <f>'30-09-20'!E44</f>
        <v>0</v>
      </c>
      <c r="G44" s="17">
        <f>'30-09-20'!G44</f>
        <v>0</v>
      </c>
      <c r="H44" s="17">
        <f>'30-09-20'!F44</f>
        <v>0</v>
      </c>
      <c r="I44" s="46">
        <f>'30-09-20'!H44</f>
        <v>0</v>
      </c>
      <c r="J44" s="17"/>
    </row>
    <row r="45" spans="1:10" ht="40.5" customHeight="1" x14ac:dyDescent="0.25">
      <c r="A45" s="17">
        <f>'30-09-20'!A45</f>
        <v>44</v>
      </c>
      <c r="B45" s="18" t="e">
        <f>CONCATENATE('30-09-20'!J45," ",'30-09-20'!K45)</f>
        <v>#N/A</v>
      </c>
      <c r="C45" s="17" t="e">
        <f>'30-09-20'!O45</f>
        <v>#N/A</v>
      </c>
      <c r="D45" s="17">
        <f>'30-09-20'!C45</f>
        <v>0</v>
      </c>
      <c r="E45" s="17">
        <f>'30-09-20'!D45</f>
        <v>0</v>
      </c>
      <c r="F45" s="17">
        <f>'30-09-20'!E45</f>
        <v>0</v>
      </c>
      <c r="G45" s="17">
        <f>'30-09-20'!G45</f>
        <v>0</v>
      </c>
      <c r="H45" s="17">
        <f>'30-09-20'!F45</f>
        <v>0</v>
      </c>
      <c r="I45" s="46">
        <f>'30-09-20'!H45</f>
        <v>0</v>
      </c>
      <c r="J45" s="17"/>
    </row>
    <row r="46" spans="1:10" ht="40.5" customHeight="1" x14ac:dyDescent="0.25">
      <c r="A46" s="17">
        <f>'30-09-20'!A46</f>
        <v>45</v>
      </c>
      <c r="B46" s="18" t="e">
        <f>CONCATENATE('30-09-20'!J46," ",'30-09-20'!K46)</f>
        <v>#N/A</v>
      </c>
      <c r="C46" s="17" t="e">
        <f>'30-09-20'!O46</f>
        <v>#N/A</v>
      </c>
      <c r="D46" s="17">
        <f>'30-09-20'!C46</f>
        <v>0</v>
      </c>
      <c r="E46" s="17">
        <f>'30-09-20'!D46</f>
        <v>0</v>
      </c>
      <c r="F46" s="17">
        <f>'30-09-20'!E46</f>
        <v>0</v>
      </c>
      <c r="G46" s="17">
        <f>'30-09-20'!G46</f>
        <v>0</v>
      </c>
      <c r="H46" s="17">
        <f>'30-09-20'!F46</f>
        <v>0</v>
      </c>
      <c r="I46" s="46">
        <f>'30-09-20'!H46</f>
        <v>0</v>
      </c>
      <c r="J46" s="17"/>
    </row>
    <row r="47" spans="1:10" ht="40.5" customHeight="1" x14ac:dyDescent="0.25">
      <c r="A47" s="17">
        <f>'30-09-20'!A47</f>
        <v>46</v>
      </c>
      <c r="B47" s="18" t="e">
        <f>CONCATENATE('30-09-20'!J47," ",'30-09-20'!K47)</f>
        <v>#N/A</v>
      </c>
      <c r="C47" s="17" t="e">
        <f>'30-09-20'!O47</f>
        <v>#N/A</v>
      </c>
      <c r="D47" s="17">
        <f>'30-09-20'!C47</f>
        <v>0</v>
      </c>
      <c r="E47" s="17">
        <f>'30-09-20'!D47</f>
        <v>0</v>
      </c>
      <c r="F47" s="17">
        <f>'30-09-20'!E47</f>
        <v>0</v>
      </c>
      <c r="G47" s="17">
        <f>'30-09-20'!G47</f>
        <v>0</v>
      </c>
      <c r="H47" s="17">
        <f>'30-09-20'!F47</f>
        <v>0</v>
      </c>
      <c r="I47" s="46">
        <f>'30-09-20'!H47</f>
        <v>0</v>
      </c>
      <c r="J47" s="17"/>
    </row>
    <row r="48" spans="1:10" ht="40.5" customHeight="1" x14ac:dyDescent="0.25">
      <c r="A48" s="17">
        <f>'30-09-20'!A48</f>
        <v>47</v>
      </c>
      <c r="B48" s="18" t="e">
        <f>CONCATENATE('30-09-20'!J48," ",'30-09-20'!K48)</f>
        <v>#N/A</v>
      </c>
      <c r="C48" s="17" t="e">
        <f>'30-09-20'!O48</f>
        <v>#N/A</v>
      </c>
      <c r="D48" s="17">
        <f>'30-09-20'!C48</f>
        <v>0</v>
      </c>
      <c r="E48" s="17">
        <f>'30-09-20'!D48</f>
        <v>0</v>
      </c>
      <c r="F48" s="17">
        <f>'30-09-20'!E48</f>
        <v>0</v>
      </c>
      <c r="G48" s="17">
        <f>'30-09-20'!G48</f>
        <v>0</v>
      </c>
      <c r="H48" s="17">
        <f>'30-09-20'!F48</f>
        <v>0</v>
      </c>
      <c r="I48" s="46">
        <f>'30-09-20'!H48</f>
        <v>0</v>
      </c>
      <c r="J48" s="17"/>
    </row>
    <row r="49" spans="1:10" ht="40.5" customHeight="1" x14ac:dyDescent="0.25">
      <c r="A49" s="17">
        <f>'30-09-20'!A49</f>
        <v>48</v>
      </c>
      <c r="B49" s="18" t="e">
        <f>CONCATENATE('30-09-20'!J49," ",'30-09-20'!K49)</f>
        <v>#N/A</v>
      </c>
      <c r="C49" s="17" t="e">
        <f>'30-09-20'!O49</f>
        <v>#N/A</v>
      </c>
      <c r="D49" s="17">
        <f>'30-09-20'!C49</f>
        <v>0</v>
      </c>
      <c r="E49" s="17">
        <f>'30-09-20'!D49</f>
        <v>0</v>
      </c>
      <c r="F49" s="17">
        <f>'30-09-20'!E49</f>
        <v>0</v>
      </c>
      <c r="G49" s="17">
        <f>'30-09-20'!G49</f>
        <v>0</v>
      </c>
      <c r="H49" s="17">
        <f>'30-09-20'!F49</f>
        <v>0</v>
      </c>
      <c r="I49" s="46">
        <f>'30-09-20'!H49</f>
        <v>0</v>
      </c>
      <c r="J49" s="17"/>
    </row>
    <row r="50" spans="1:10" ht="40.5" customHeight="1" x14ac:dyDescent="0.25">
      <c r="A50" s="17">
        <f>'30-09-20'!A50</f>
        <v>49</v>
      </c>
      <c r="B50" s="18" t="e">
        <f>CONCATENATE('30-09-20'!J50," ",'30-09-20'!K50)</f>
        <v>#N/A</v>
      </c>
      <c r="C50" s="17" t="e">
        <f>'30-09-20'!O50</f>
        <v>#N/A</v>
      </c>
      <c r="D50" s="17">
        <f>'30-09-20'!C50</f>
        <v>0</v>
      </c>
      <c r="E50" s="17">
        <f>'30-09-20'!D50</f>
        <v>0</v>
      </c>
      <c r="F50" s="17">
        <f>'30-09-20'!E50</f>
        <v>0</v>
      </c>
      <c r="G50" s="17">
        <f>'30-09-20'!G50</f>
        <v>0</v>
      </c>
      <c r="H50" s="17">
        <f>'30-09-20'!F50</f>
        <v>0</v>
      </c>
      <c r="I50" s="46">
        <f>'30-09-20'!H50</f>
        <v>0</v>
      </c>
      <c r="J50" s="17"/>
    </row>
    <row r="51" spans="1:10" ht="40.5" customHeight="1" x14ac:dyDescent="0.25">
      <c r="A51" s="17">
        <f>'30-09-20'!A51</f>
        <v>50</v>
      </c>
      <c r="B51" s="18" t="e">
        <f>CONCATENATE('30-09-20'!J51," ",'30-09-20'!K51)</f>
        <v>#N/A</v>
      </c>
      <c r="C51" s="17" t="e">
        <f>'30-09-20'!O51</f>
        <v>#N/A</v>
      </c>
      <c r="D51" s="17">
        <f>'30-09-20'!C51</f>
        <v>0</v>
      </c>
      <c r="E51" s="17">
        <f>'30-09-20'!D51</f>
        <v>0</v>
      </c>
      <c r="F51" s="17">
        <f>'30-09-20'!E51</f>
        <v>0</v>
      </c>
      <c r="G51" s="17">
        <f>'30-09-20'!G51</f>
        <v>0</v>
      </c>
      <c r="H51" s="17">
        <f>'30-09-20'!F51</f>
        <v>0</v>
      </c>
      <c r="I51" s="46">
        <f>'30-09-20'!H51</f>
        <v>0</v>
      </c>
      <c r="J51" s="17"/>
    </row>
    <row r="52" spans="1:10" ht="40.5" customHeight="1" x14ac:dyDescent="0.25">
      <c r="A52" s="17">
        <f>'30-09-20'!A52</f>
        <v>51</v>
      </c>
      <c r="B52" s="18" t="e">
        <f>CONCATENATE('30-09-20'!J52," ",'30-09-20'!K52)</f>
        <v>#N/A</v>
      </c>
      <c r="C52" s="17" t="e">
        <f>'30-09-20'!O52</f>
        <v>#N/A</v>
      </c>
      <c r="D52" s="17">
        <f>'30-09-20'!C52</f>
        <v>0</v>
      </c>
      <c r="E52" s="17">
        <f>'30-09-20'!D52</f>
        <v>0</v>
      </c>
      <c r="F52" s="17">
        <f>'30-09-20'!E52</f>
        <v>0</v>
      </c>
      <c r="G52" s="17">
        <f>'30-09-20'!G52</f>
        <v>0</v>
      </c>
      <c r="H52" s="17">
        <f>'30-09-20'!F52</f>
        <v>0</v>
      </c>
      <c r="I52" s="46">
        <f>'30-09-20'!H52</f>
        <v>0</v>
      </c>
      <c r="J52" s="17"/>
    </row>
    <row r="53" spans="1:10" ht="40.5" customHeight="1" x14ac:dyDescent="0.25">
      <c r="A53" s="17">
        <f>'30-09-20'!A53</f>
        <v>52</v>
      </c>
      <c r="B53" s="18" t="e">
        <f>CONCATENATE('30-09-20'!J53," ",'30-09-20'!K53)</f>
        <v>#N/A</v>
      </c>
      <c r="C53" s="17" t="e">
        <f>'30-09-20'!O53</f>
        <v>#N/A</v>
      </c>
      <c r="D53" s="17">
        <f>'30-09-20'!C53</f>
        <v>0</v>
      </c>
      <c r="E53" s="17">
        <f>'30-09-20'!D53</f>
        <v>0</v>
      </c>
      <c r="F53" s="17">
        <f>'30-09-20'!E53</f>
        <v>0</v>
      </c>
      <c r="G53" s="17">
        <f>'30-09-20'!G53</f>
        <v>0</v>
      </c>
      <c r="H53" s="17">
        <f>'30-09-20'!F53</f>
        <v>0</v>
      </c>
      <c r="I53" s="46">
        <f>'30-09-20'!H53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274</v>
      </c>
      <c r="D1" t="s">
        <v>250</v>
      </c>
      <c r="E1" t="s">
        <v>275</v>
      </c>
      <c r="F1" t="s">
        <v>276</v>
      </c>
      <c r="G1" t="s">
        <v>277</v>
      </c>
      <c r="H1" t="s">
        <v>257</v>
      </c>
      <c r="I1" t="s">
        <v>258</v>
      </c>
      <c r="J1" t="s">
        <v>278</v>
      </c>
      <c r="K1" t="s">
        <v>252</v>
      </c>
      <c r="L1" t="s">
        <v>279</v>
      </c>
    </row>
    <row r="2" spans="1:12" x14ac:dyDescent="0.25">
      <c r="A2" t="str">
        <f>'30-09-20'!J2</f>
        <v>Manuel</v>
      </c>
      <c r="B2" t="str">
        <f>'30-09-20'!K2</f>
        <v>Regueiro Seoane</v>
      </c>
      <c r="C2" t="str">
        <f>'30-09-20'!L2</f>
        <v>comedor Comercial</v>
      </c>
      <c r="D2">
        <f>'30-09-20'!M2</f>
        <v>0</v>
      </c>
      <c r="E2">
        <f>'30-09-20'!O2</f>
        <v>0</v>
      </c>
      <c r="F2">
        <f>'30-09-20'!C2</f>
        <v>0</v>
      </c>
      <c r="G2" t="str">
        <f>'30-09-20'!D2</f>
        <v>RAXO AL AJILLO</v>
      </c>
      <c r="H2" t="str">
        <f>'30-09-20'!E2</f>
        <v>PATATAS FRITAS</v>
      </c>
      <c r="I2" t="str">
        <f>'30-09-20'!F2</f>
        <v>YOGURT</v>
      </c>
      <c r="J2" t="str">
        <f>'30-09-20'!G2</f>
        <v>AGUA</v>
      </c>
      <c r="K2">
        <f>'30-09-20'!O2</f>
        <v>0</v>
      </c>
      <c r="L2">
        <f>'30-09-20'!I2</f>
        <v>17</v>
      </c>
    </row>
    <row r="3" spans="1:12" x14ac:dyDescent="0.25">
      <c r="A3" t="str">
        <f>'30-09-20'!J3</f>
        <v>AGUSTIN</v>
      </c>
      <c r="B3" t="str">
        <f>'30-09-20'!K3</f>
        <v>BARREIRO CASAIS</v>
      </c>
      <c r="C3" t="str">
        <f>'30-09-20'!L3</f>
        <v>comedor Comercial</v>
      </c>
      <c r="D3">
        <f>'30-09-20'!M3</f>
        <v>0</v>
      </c>
      <c r="E3">
        <f>'30-09-20'!O3</f>
        <v>0</v>
      </c>
      <c r="F3">
        <f>'30-09-20'!C3</f>
        <v>0</v>
      </c>
      <c r="G3" t="str">
        <f>'30-09-20'!D3</f>
        <v>CABRACHO A LA PLANCHA</v>
      </c>
      <c r="H3" t="str">
        <f>'30-09-20'!E3</f>
        <v>PATATAS COCIDAS</v>
      </c>
      <c r="I3" t="str">
        <f>'30-09-20'!F3</f>
        <v>TARTA SAN MARCOS</v>
      </c>
      <c r="J3" t="str">
        <f>'30-09-20'!G3</f>
        <v>AGUA</v>
      </c>
      <c r="K3">
        <f>'30-09-20'!O3</f>
        <v>0</v>
      </c>
      <c r="L3">
        <f>'30-09-20'!I3</f>
        <v>38</v>
      </c>
    </row>
    <row r="4" spans="1:12" x14ac:dyDescent="0.25">
      <c r="A4" t="str">
        <f>'30-09-20'!J4</f>
        <v>Silvia</v>
      </c>
      <c r="B4" t="str">
        <f>'30-09-20'!K4</f>
        <v>González Vilas</v>
      </c>
      <c r="C4" t="str">
        <f>'30-09-20'!L4</f>
        <v>comedor Comercial</v>
      </c>
      <c r="D4">
        <f>'30-09-20'!M4</f>
        <v>609325379</v>
      </c>
      <c r="E4">
        <f>'30-09-20'!O4</f>
        <v>0</v>
      </c>
      <c r="F4" t="str">
        <f>'30-09-20'!C4</f>
        <v>TARTAR DE SERRANO, MELÓN Y TOMATE</v>
      </c>
      <c r="G4" t="str">
        <f>'30-09-20'!D4</f>
        <v>MUSLO DE PAVO</v>
      </c>
      <c r="H4" t="str">
        <f>'30-09-20'!E4</f>
        <v>ENSALADA</v>
      </c>
      <c r="I4" t="str">
        <f>'30-09-20'!F4</f>
        <v>FRUTA</v>
      </c>
      <c r="J4" t="str">
        <f>'30-09-20'!G4</f>
        <v>AGUA</v>
      </c>
      <c r="K4">
        <f>'30-09-20'!O4</f>
        <v>0</v>
      </c>
      <c r="L4">
        <f>'30-09-20'!I4</f>
        <v>84</v>
      </c>
    </row>
    <row r="5" spans="1:12" x14ac:dyDescent="0.25">
      <c r="A5" t="str">
        <f>'30-09-20'!J5</f>
        <v>Estefanía</v>
      </c>
      <c r="B5" t="str">
        <f>'30-09-20'!K5</f>
        <v>Vigo Caramés</v>
      </c>
      <c r="C5" t="str">
        <f>'30-09-20'!L5</f>
        <v>comedor Rocha</v>
      </c>
      <c r="D5">
        <f>'30-09-20'!M5</f>
        <v>0</v>
      </c>
      <c r="E5">
        <f>'30-09-20'!O5</f>
        <v>0</v>
      </c>
      <c r="F5" t="str">
        <f>'30-09-20'!C5</f>
        <v>POTAJE DE VERDURAS</v>
      </c>
      <c r="G5" t="str">
        <f>'30-09-20'!D5</f>
        <v>CABRACHO A LA PLANCHA</v>
      </c>
      <c r="H5" t="str">
        <f>'30-09-20'!E5</f>
        <v>MENESTRA DE VERDURAS</v>
      </c>
      <c r="I5" t="str">
        <f>'30-09-20'!F5</f>
        <v>FRUTA</v>
      </c>
      <c r="J5" t="str">
        <f>'30-09-20'!G5</f>
        <v>AGUA</v>
      </c>
      <c r="K5">
        <f>'30-09-20'!O5</f>
        <v>0</v>
      </c>
      <c r="L5">
        <f>'30-09-20'!I5</f>
        <v>30</v>
      </c>
    </row>
    <row r="6" spans="1:12" x14ac:dyDescent="0.25">
      <c r="A6" t="str">
        <f>'30-09-20'!J6</f>
        <v>JOSE</v>
      </c>
      <c r="B6" t="str">
        <f>'30-09-20'!K6</f>
        <v>NEGREIRA CHAVES</v>
      </c>
      <c r="C6" t="str">
        <f>'30-09-20'!L6</f>
        <v>comedor Comercial</v>
      </c>
      <c r="D6">
        <f>'30-09-20'!M6</f>
        <v>615681971</v>
      </c>
      <c r="E6">
        <f>'30-09-20'!O6</f>
        <v>0</v>
      </c>
      <c r="F6" t="str">
        <f>'30-09-20'!C6</f>
        <v>TARTAR DE SERRANO, MELÓN Y TOMATE</v>
      </c>
      <c r="G6" t="str">
        <f>'30-09-20'!D6</f>
        <v>RAXO AL AJILLO</v>
      </c>
      <c r="H6" t="str">
        <f>'30-09-20'!E6</f>
        <v>PATATAS FRITAS</v>
      </c>
      <c r="I6" t="str">
        <f>'30-09-20'!F6</f>
        <v>YOGURT</v>
      </c>
      <c r="J6" t="str">
        <f>'30-09-20'!G6</f>
        <v>COCA-COLA</v>
      </c>
      <c r="K6">
        <f>'30-09-20'!O6</f>
        <v>0</v>
      </c>
      <c r="L6">
        <f>'30-09-20'!I6</f>
        <v>232</v>
      </c>
    </row>
    <row r="7" spans="1:12" x14ac:dyDescent="0.25">
      <c r="A7" t="str">
        <f>'30-09-20'!J7</f>
        <v>Pablo</v>
      </c>
      <c r="B7" t="str">
        <f>'30-09-20'!K7</f>
        <v>Arufe Lires</v>
      </c>
      <c r="C7" t="str">
        <f>'30-09-20'!L7</f>
        <v>comedor Comercial</v>
      </c>
      <c r="D7">
        <f>'30-09-20'!M7</f>
        <v>636431839</v>
      </c>
      <c r="E7">
        <f>'30-09-20'!O7</f>
        <v>0</v>
      </c>
      <c r="F7">
        <f>'30-09-20'!C7</f>
        <v>0</v>
      </c>
      <c r="G7" t="str">
        <f>'30-09-20'!D7</f>
        <v>MUSLO DE PAVO</v>
      </c>
      <c r="H7" t="str">
        <f>'30-09-20'!E7</f>
        <v>PATATAS FRITAS</v>
      </c>
      <c r="I7" t="str">
        <f>'30-09-20'!F7</f>
        <v>YOGURT</v>
      </c>
      <c r="J7" t="str">
        <f>'30-09-20'!G7</f>
        <v>COCA-COLA</v>
      </c>
      <c r="K7">
        <f>'30-09-20'!O7</f>
        <v>0</v>
      </c>
      <c r="L7">
        <f>'30-09-20'!I7</f>
        <v>237</v>
      </c>
    </row>
    <row r="8" spans="1:12" x14ac:dyDescent="0.25">
      <c r="A8" t="str">
        <f>'30-09-20'!J8</f>
        <v>Miguel Angel</v>
      </c>
      <c r="B8" t="str">
        <f>'30-09-20'!K8</f>
        <v>Piñeiro Martínez</v>
      </c>
      <c r="C8" t="str">
        <f>'30-09-20'!L8</f>
        <v>comedor I+D+i</v>
      </c>
      <c r="D8">
        <f>'30-09-20'!M8</f>
        <v>351</v>
      </c>
      <c r="E8">
        <f>'30-09-20'!O8</f>
        <v>0</v>
      </c>
      <c r="F8" t="str">
        <f>'30-09-20'!C8</f>
        <v>FIDEOS CON POLLO</v>
      </c>
      <c r="G8" t="str">
        <f>'30-09-20'!D8</f>
        <v>XOUBAS FRITAS</v>
      </c>
      <c r="H8" t="str">
        <f>'30-09-20'!E8</f>
        <v>PATATAS FRITAS</v>
      </c>
      <c r="I8" t="str">
        <f>'30-09-20'!F8</f>
        <v>YOGURT</v>
      </c>
      <c r="J8" t="str">
        <f>'30-09-20'!G8</f>
        <v>AGUA</v>
      </c>
      <c r="K8">
        <f>'30-09-20'!O8</f>
        <v>0</v>
      </c>
      <c r="L8">
        <f>'30-09-20'!I8</f>
        <v>227</v>
      </c>
    </row>
    <row r="9" spans="1:12" x14ac:dyDescent="0.25">
      <c r="A9" t="str">
        <f>'30-09-20'!J9</f>
        <v>Francisco Javier</v>
      </c>
      <c r="B9" t="str">
        <f>'30-09-20'!K9</f>
        <v>Martínez Alonso</v>
      </c>
      <c r="C9" t="str">
        <f>'30-09-20'!L9</f>
        <v>comedor Rocha</v>
      </c>
      <c r="D9">
        <f>'30-09-20'!M9</f>
        <v>665070054</v>
      </c>
      <c r="E9">
        <f>'30-09-20'!O9</f>
        <v>0</v>
      </c>
      <c r="F9">
        <f>'30-09-20'!C9</f>
        <v>0</v>
      </c>
      <c r="G9" t="str">
        <f>'30-09-20'!D9</f>
        <v>RAXO AL AJILLO</v>
      </c>
      <c r="H9" t="str">
        <f>'30-09-20'!E9</f>
        <v>ARROZ EN BLANCO</v>
      </c>
      <c r="I9" t="str">
        <f>'30-09-20'!F9</f>
        <v>TARTA SAN MARCOS</v>
      </c>
      <c r="J9" t="str">
        <f>'30-09-20'!G9</f>
        <v>AGUA</v>
      </c>
      <c r="K9">
        <f>'30-09-20'!O9</f>
        <v>0</v>
      </c>
      <c r="L9">
        <f>'30-09-20'!I9</f>
        <v>108</v>
      </c>
    </row>
    <row r="10" spans="1:12" x14ac:dyDescent="0.25">
      <c r="A10" t="str">
        <f>'30-09-20'!J10</f>
        <v>Anxo</v>
      </c>
      <c r="B10" t="str">
        <f>'30-09-20'!K10</f>
        <v>Fernandez Iglesias</v>
      </c>
      <c r="C10" t="str">
        <f>'30-09-20'!L10</f>
        <v>comedor Rocha</v>
      </c>
      <c r="D10" t="str">
        <f>'30-09-20'!M10</f>
        <v>981 522 447</v>
      </c>
      <c r="E10">
        <f>'30-09-20'!O10</f>
        <v>0</v>
      </c>
      <c r="F10" t="str">
        <f>'30-09-20'!D10</f>
        <v>RAXO AL AJILLO</v>
      </c>
      <c r="G10" t="str">
        <f>'30-09-20'!E10</f>
        <v>PATATAS FRITAS</v>
      </c>
      <c r="H10" t="str">
        <f>'30-09-20'!F10</f>
        <v>TARTA SAN MARCOS</v>
      </c>
      <c r="I10" t="str">
        <f>'30-09-20'!G10</f>
        <v>AGUA</v>
      </c>
      <c r="J10">
        <f>'30-09-20'!H10</f>
        <v>0</v>
      </c>
      <c r="K10">
        <f>'30-09-20'!O10</f>
        <v>0</v>
      </c>
      <c r="L10">
        <f>'30-09-20'!I10</f>
        <v>66</v>
      </c>
    </row>
    <row r="11" spans="1:12" x14ac:dyDescent="0.25">
      <c r="A11" t="str">
        <f>'30-09-20'!J11</f>
        <v>Santiago</v>
      </c>
      <c r="B11" t="str">
        <f>'30-09-20'!K11</f>
        <v>Antón Area</v>
      </c>
      <c r="C11" t="str">
        <f>'30-09-20'!L11</f>
        <v>comedor Rocha</v>
      </c>
      <c r="D11">
        <f>'30-09-20'!M11</f>
        <v>692383058</v>
      </c>
      <c r="E11">
        <f>'30-09-20'!O11</f>
        <v>0</v>
      </c>
      <c r="F11" t="str">
        <f>'30-09-20'!D11</f>
        <v>RAXO AL AJILLO</v>
      </c>
      <c r="G11" t="str">
        <f>'30-09-20'!E11</f>
        <v>PATATAS COCIDAS</v>
      </c>
      <c r="H11" t="str">
        <f>'30-09-20'!F11</f>
        <v>FRUTA</v>
      </c>
      <c r="I11" t="str">
        <f>'30-09-20'!G11</f>
        <v>AGUA</v>
      </c>
      <c r="J11">
        <f>'30-09-20'!H11</f>
        <v>0</v>
      </c>
      <c r="K11">
        <f>'30-09-20'!O11</f>
        <v>0</v>
      </c>
      <c r="L11">
        <f>'30-09-20'!I11</f>
        <v>29</v>
      </c>
    </row>
    <row r="12" spans="1:12" x14ac:dyDescent="0.25">
      <c r="A12" t="str">
        <f>'30-09-20'!J12</f>
        <v>David</v>
      </c>
      <c r="B12" t="str">
        <f>'30-09-20'!K12</f>
        <v>Gonzalez Casete</v>
      </c>
      <c r="C12" t="str">
        <f>'30-09-20'!L12</f>
        <v>comedor Rocha</v>
      </c>
      <c r="D12">
        <f>'30-09-20'!M12</f>
        <v>609058780</v>
      </c>
      <c r="E12">
        <f>'30-09-20'!O12</f>
        <v>0</v>
      </c>
      <c r="F12">
        <f>'30-09-20'!C12</f>
        <v>0</v>
      </c>
      <c r="G12" t="str">
        <f>'30-09-20'!D12</f>
        <v>FILETE DE TERNERA</v>
      </c>
      <c r="H12" t="str">
        <f>'30-09-20'!E12</f>
        <v>ARROZ EN BLANCO</v>
      </c>
      <c r="I12" t="str">
        <f>'30-09-20'!F12</f>
        <v>FRUTA</v>
      </c>
      <c r="J12" t="str">
        <f>'30-09-20'!G12</f>
        <v>AGUA</v>
      </c>
      <c r="K12">
        <f>'30-09-20'!O12</f>
        <v>0</v>
      </c>
      <c r="L12">
        <f>'30-09-20'!I12</f>
        <v>131</v>
      </c>
    </row>
    <row r="13" spans="1:12" x14ac:dyDescent="0.25">
      <c r="A13" t="str">
        <f>'30-09-20'!J13</f>
        <v>Luis Carlos</v>
      </c>
      <c r="B13" t="str">
        <f>'30-09-20'!K13</f>
        <v>Argudín Diéguez</v>
      </c>
      <c r="C13" t="str">
        <f>'30-09-20'!L13</f>
        <v>comedor Rocha</v>
      </c>
      <c r="D13">
        <f>'30-09-20'!M13</f>
        <v>0</v>
      </c>
      <c r="E13">
        <f>'30-09-20'!O13</f>
        <v>0</v>
      </c>
      <c r="F13" t="str">
        <f>'30-09-20'!C13</f>
        <v>FIDEOS CON POLLO</v>
      </c>
      <c r="G13" t="str">
        <f>'30-09-20'!D13</f>
        <v>XOUBAS FRITAS</v>
      </c>
      <c r="H13" t="str">
        <f>'30-09-20'!E13</f>
        <v>MENESTRA DE VERDURAS</v>
      </c>
      <c r="I13" t="str">
        <f>'30-09-20'!F13</f>
        <v>TARTA SAN MARCOS</v>
      </c>
      <c r="J13" t="str">
        <f>'30-09-20'!G13</f>
        <v>NESTEA</v>
      </c>
      <c r="K13">
        <f>'30-09-20'!O13</f>
        <v>0</v>
      </c>
      <c r="L13">
        <f>'30-09-20'!I13</f>
        <v>19</v>
      </c>
    </row>
    <row r="14" spans="1:12" x14ac:dyDescent="0.25">
      <c r="A14" t="str">
        <f>'30-09-20'!J14</f>
        <v>Lorena</v>
      </c>
      <c r="B14" t="str">
        <f>'30-09-20'!K14</f>
        <v>Domínguez Carrera</v>
      </c>
      <c r="C14" t="str">
        <f>'30-09-20'!L14</f>
        <v>comedor I+D+i</v>
      </c>
      <c r="D14">
        <f>'30-09-20'!M14</f>
        <v>635779020</v>
      </c>
      <c r="E14">
        <f>'30-09-20'!O14</f>
        <v>0</v>
      </c>
      <c r="F14" t="str">
        <f>'30-09-20'!C14</f>
        <v>FIDEOS CON POLLO</v>
      </c>
      <c r="G14" t="str">
        <f>'30-09-20'!D14</f>
        <v>FILETE DE TERNERA</v>
      </c>
      <c r="H14" t="str">
        <f>'30-09-20'!E14</f>
        <v>MENESTRA DE VERDURAS</v>
      </c>
      <c r="I14" t="str">
        <f>'30-09-20'!F14</f>
        <v>FRUTA</v>
      </c>
      <c r="J14" t="str">
        <f>'30-09-20'!G14</f>
        <v>AGUA</v>
      </c>
      <c r="K14">
        <f>'30-09-20'!O14</f>
        <v>0</v>
      </c>
      <c r="L14">
        <f>'30-09-20'!I14</f>
        <v>174</v>
      </c>
    </row>
    <row r="15" spans="1:12" x14ac:dyDescent="0.25">
      <c r="A15" t="str">
        <f>'30-09-20'!J15</f>
        <v>Carmen</v>
      </c>
      <c r="B15" t="str">
        <f>'30-09-20'!K15</f>
        <v>Diéguez Vázquez</v>
      </c>
      <c r="C15" t="str">
        <f>'30-09-20'!L15</f>
        <v>comedor Comercial</v>
      </c>
      <c r="D15">
        <f>'30-09-20'!M15</f>
        <v>629347391</v>
      </c>
      <c r="E15" t="str">
        <f>'30-09-20'!O15</f>
        <v>Melón</v>
      </c>
      <c r="F15" t="str">
        <f>'30-09-20'!C15</f>
        <v>EXPRESS</v>
      </c>
      <c r="G15" t="str">
        <f>'30-09-20'!D15</f>
        <v>MUSLO DE POLLO ESTOFADO</v>
      </c>
      <c r="H15" t="str">
        <f>'30-09-20'!E15</f>
        <v>MENESTRA DE VERDURAS</v>
      </c>
      <c r="I15" t="str">
        <f>'30-09-20'!F15</f>
        <v>FRUTA</v>
      </c>
      <c r="J15" t="str">
        <f>'30-09-20'!G15</f>
        <v>AGUA</v>
      </c>
      <c r="K15" t="str">
        <f>'30-09-20'!O15</f>
        <v>Melón</v>
      </c>
      <c r="L15">
        <f>'30-09-20'!I15</f>
        <v>96</v>
      </c>
    </row>
    <row r="16" spans="1:12" x14ac:dyDescent="0.25">
      <c r="A16" t="str">
        <f>'30-09-20'!J16</f>
        <v>LUIS MIGUEL</v>
      </c>
      <c r="B16" t="str">
        <f>'30-09-20'!K16</f>
        <v>GRELA LOPEZ</v>
      </c>
      <c r="C16" t="str">
        <f>'30-09-20'!L16</f>
        <v>comedor Rocha</v>
      </c>
      <c r="D16">
        <f>'30-09-20'!M16</f>
        <v>606937440</v>
      </c>
      <c r="E16">
        <f>'30-09-20'!O16</f>
        <v>0</v>
      </c>
      <c r="F16" t="str">
        <f>'30-09-20'!C16</f>
        <v>EXPRESS</v>
      </c>
      <c r="G16" t="str">
        <f>'30-09-20'!D16</f>
        <v>MUSLO DE POLLO ESTOFADO</v>
      </c>
      <c r="H16" t="str">
        <f>'30-09-20'!E16</f>
        <v>MENESTRA DE VERDURAS</v>
      </c>
      <c r="I16" t="str">
        <f>'30-09-20'!F16</f>
        <v>YOGURT</v>
      </c>
      <c r="J16" t="str">
        <f>'30-09-20'!G16</f>
        <v>AGUA</v>
      </c>
      <c r="K16">
        <f>'30-09-20'!O16</f>
        <v>0</v>
      </c>
      <c r="L16">
        <f>'30-09-20'!I16</f>
        <v>196</v>
      </c>
    </row>
    <row r="17" spans="1:12" x14ac:dyDescent="0.25">
      <c r="A17" t="str">
        <f>'30-09-20'!J17</f>
        <v>Paula</v>
      </c>
      <c r="B17" t="str">
        <f>'30-09-20'!K17</f>
        <v>González Barreto</v>
      </c>
      <c r="C17" t="str">
        <f>'30-09-20'!L17</f>
        <v>MAXWELL</v>
      </c>
      <c r="D17">
        <f>'30-09-20'!M17</f>
        <v>698147298</v>
      </c>
      <c r="E17">
        <f>'30-09-20'!O17</f>
        <v>0</v>
      </c>
      <c r="F17" t="str">
        <f>'30-09-20'!C17</f>
        <v>EXPRESS</v>
      </c>
      <c r="G17" t="str">
        <f>'30-09-20'!D17</f>
        <v>MUSLO DE POLLO ESTOFADO</v>
      </c>
      <c r="H17" t="str">
        <f>'30-09-20'!E17</f>
        <v>ARROZ EN BLANCO</v>
      </c>
      <c r="I17" t="str">
        <f>'30-09-20'!F17</f>
        <v>FRUTA</v>
      </c>
      <c r="J17" t="str">
        <f>'30-09-20'!G17</f>
        <v>AGUA</v>
      </c>
      <c r="K17">
        <f>'30-09-20'!O17</f>
        <v>0</v>
      </c>
      <c r="L17">
        <f>'30-09-20'!I17</f>
        <v>46</v>
      </c>
    </row>
    <row r="18" spans="1:12" x14ac:dyDescent="0.25">
      <c r="A18" t="str">
        <f>'30-09-20'!J18</f>
        <v>Francisco</v>
      </c>
      <c r="B18" t="str">
        <f>'30-09-20'!K18</f>
        <v>Fariña Fernández</v>
      </c>
      <c r="C18" t="str">
        <f>'30-09-20'!L18</f>
        <v>MAXWELL</v>
      </c>
      <c r="D18">
        <f>'30-09-20'!M18</f>
        <v>0</v>
      </c>
      <c r="E18">
        <f>'30-09-20'!O18</f>
        <v>0</v>
      </c>
      <c r="F18" t="str">
        <f>'30-09-20'!C18</f>
        <v>EXPRESS</v>
      </c>
      <c r="G18" t="str">
        <f>'30-09-20'!D18</f>
        <v>MUSLO DE POLLO ESTOFADO</v>
      </c>
      <c r="H18" t="str">
        <f>'30-09-20'!E18</f>
        <v>MENESTRA DE VERDURAS</v>
      </c>
      <c r="I18" t="str">
        <f>'30-09-20'!F18</f>
        <v>FRUTA</v>
      </c>
      <c r="J18" t="str">
        <f>'30-09-20'!G18</f>
        <v>AGUA</v>
      </c>
      <c r="K18">
        <f>'30-09-20'!O18</f>
        <v>0</v>
      </c>
      <c r="L18">
        <f>'30-09-20'!I18</f>
        <v>26</v>
      </c>
    </row>
    <row r="19" spans="1:12" x14ac:dyDescent="0.25">
      <c r="A19" t="str">
        <f>'30-09-20'!J19</f>
        <v>Jorge</v>
      </c>
      <c r="B19" t="str">
        <f>'30-09-20'!K19</f>
        <v>Villarino Rey</v>
      </c>
      <c r="C19" t="str">
        <f>'30-09-20'!L19</f>
        <v>comedor I+D+i</v>
      </c>
      <c r="D19">
        <f>'30-09-20'!M19</f>
        <v>670494741</v>
      </c>
      <c r="E19">
        <f>'30-09-20'!O19</f>
        <v>0</v>
      </c>
      <c r="F19" t="str">
        <f>'30-09-20'!C19</f>
        <v>EXPRESS</v>
      </c>
      <c r="G19" t="str">
        <f>'30-09-20'!D19</f>
        <v>MUSLO DE POLLO ESTOFADO</v>
      </c>
      <c r="H19" t="str">
        <f>'30-09-20'!E19</f>
        <v>MENESTRA DE VERDURAS</v>
      </c>
      <c r="I19" t="str">
        <f>'30-09-20'!F19</f>
        <v>FRUTA</v>
      </c>
      <c r="J19" t="str">
        <f>'30-09-20'!G19</f>
        <v>AGUA</v>
      </c>
      <c r="K19">
        <f>'30-09-20'!O19</f>
        <v>0</v>
      </c>
      <c r="L19">
        <f>'30-09-20'!I19</f>
        <v>7</v>
      </c>
    </row>
    <row r="20" spans="1:12" x14ac:dyDescent="0.25">
      <c r="A20" t="str">
        <f>'30-09-20'!J20</f>
        <v>Mauricio Adrián</v>
      </c>
      <c r="B20" t="str">
        <f>'30-09-20'!K20</f>
        <v>Vilar Galván</v>
      </c>
      <c r="C20" t="str">
        <f>'30-09-20'!L20</f>
        <v>comedor Comercial</v>
      </c>
      <c r="D20">
        <f>'30-09-20'!M20</f>
        <v>667261191</v>
      </c>
      <c r="E20">
        <f>'30-09-20'!O20</f>
        <v>0</v>
      </c>
      <c r="F20" t="str">
        <f>'30-09-20'!C20</f>
        <v>EXPRESS</v>
      </c>
      <c r="G20" t="str">
        <f>'30-09-20'!D20</f>
        <v>SOLOMILLO DE CERDO A LA PLANCHA</v>
      </c>
      <c r="H20" t="str">
        <f>'30-09-20'!E20</f>
        <v>PATATAS COCIDAS</v>
      </c>
      <c r="I20" t="str">
        <f>'30-09-20'!F20</f>
        <v>FRUTA</v>
      </c>
      <c r="J20" t="str">
        <f>'30-09-20'!G20</f>
        <v>AGUA</v>
      </c>
      <c r="K20">
        <f>'30-09-20'!O20</f>
        <v>0</v>
      </c>
      <c r="L20">
        <f>'30-09-20'!I20</f>
        <v>90</v>
      </c>
    </row>
    <row r="21" spans="1:12" x14ac:dyDescent="0.25">
      <c r="A21" t="str">
        <f>'30-09-20'!J21</f>
        <v>Gabriel</v>
      </c>
      <c r="B21" t="str">
        <f>'30-09-20'!K21</f>
        <v>Viqueira Miranda</v>
      </c>
      <c r="C21" t="str">
        <f>'30-09-20'!L21</f>
        <v>comedor Rocha</v>
      </c>
      <c r="D21">
        <f>'30-09-20'!M21</f>
        <v>618109476</v>
      </c>
      <c r="E21">
        <f>'30-09-20'!O21</f>
        <v>0</v>
      </c>
      <c r="F21" t="str">
        <f>'30-09-20'!C21</f>
        <v>EXPRESS</v>
      </c>
      <c r="G21" t="str">
        <f>'30-09-20'!D21</f>
        <v>MUSLO DE POLLO ESTOFADO</v>
      </c>
      <c r="H21" t="str">
        <f>'30-09-20'!E21</f>
        <v>ARROZ EN BLANCO</v>
      </c>
      <c r="I21" t="str">
        <f>'30-09-20'!F21</f>
        <v>FRUTA</v>
      </c>
      <c r="J21" t="str">
        <f>'30-09-20'!G21</f>
        <v>AGUA</v>
      </c>
      <c r="K21">
        <f>'30-09-20'!O21</f>
        <v>0</v>
      </c>
      <c r="L21">
        <f>'30-09-20'!I21</f>
        <v>53</v>
      </c>
    </row>
    <row r="22" spans="1:12" x14ac:dyDescent="0.25">
      <c r="A22" t="e">
        <f>'30-09-20'!J22</f>
        <v>#N/A</v>
      </c>
      <c r="B22" t="e">
        <f>'30-09-20'!K22</f>
        <v>#N/A</v>
      </c>
      <c r="C22" t="e">
        <f>'30-09-20'!L22</f>
        <v>#N/A</v>
      </c>
      <c r="D22" t="e">
        <f>'30-09-20'!M22</f>
        <v>#N/A</v>
      </c>
      <c r="E22" t="e">
        <f>'30-09-20'!O22</f>
        <v>#N/A</v>
      </c>
      <c r="F22">
        <f>'30-09-20'!C22</f>
        <v>0</v>
      </c>
      <c r="G22">
        <f>'30-09-20'!D22</f>
        <v>0</v>
      </c>
      <c r="H22">
        <f>'30-09-20'!E22</f>
        <v>0</v>
      </c>
      <c r="I22">
        <f>'30-09-20'!F22</f>
        <v>0</v>
      </c>
      <c r="J22">
        <f>'30-09-20'!G22</f>
        <v>0</v>
      </c>
      <c r="K22" t="e">
        <f>'30-09-20'!O22</f>
        <v>#N/A</v>
      </c>
      <c r="L22" t="e">
        <f>'30-09-20'!I22</f>
        <v>#N/A</v>
      </c>
    </row>
    <row r="23" spans="1:12" x14ac:dyDescent="0.25">
      <c r="A23" t="e">
        <f>'30-09-20'!J23</f>
        <v>#N/A</v>
      </c>
      <c r="B23" t="e">
        <f>'30-09-20'!K23</f>
        <v>#N/A</v>
      </c>
      <c r="C23" t="e">
        <f>'30-09-20'!L23</f>
        <v>#N/A</v>
      </c>
      <c r="D23" t="e">
        <f>'30-09-20'!M23</f>
        <v>#N/A</v>
      </c>
      <c r="E23" t="e">
        <f>'30-09-20'!O23</f>
        <v>#N/A</v>
      </c>
      <c r="F23">
        <f>'30-09-20'!C23</f>
        <v>0</v>
      </c>
      <c r="G23">
        <f>'30-09-20'!D23</f>
        <v>0</v>
      </c>
      <c r="H23">
        <f>'30-09-20'!E23</f>
        <v>0</v>
      </c>
      <c r="I23">
        <f>'30-09-20'!F23</f>
        <v>0</v>
      </c>
      <c r="J23">
        <f>'30-09-20'!G23</f>
        <v>0</v>
      </c>
      <c r="K23" t="e">
        <f>'30-09-20'!O23</f>
        <v>#N/A</v>
      </c>
      <c r="L23" t="e">
        <f>'30-09-20'!I23</f>
        <v>#N/A</v>
      </c>
    </row>
    <row r="24" spans="1:12" x14ac:dyDescent="0.25">
      <c r="A24" t="e">
        <f>'30-09-20'!J24</f>
        <v>#N/A</v>
      </c>
      <c r="B24" t="e">
        <f>'30-09-20'!K24</f>
        <v>#N/A</v>
      </c>
      <c r="C24" t="e">
        <f>'30-09-20'!L24</f>
        <v>#N/A</v>
      </c>
      <c r="D24" t="e">
        <f>'30-09-20'!M24</f>
        <v>#N/A</v>
      </c>
      <c r="E24" t="e">
        <f>'30-09-20'!O24</f>
        <v>#N/A</v>
      </c>
      <c r="F24">
        <f>'30-09-20'!C24</f>
        <v>0</v>
      </c>
      <c r="G24">
        <f>'30-09-20'!D24</f>
        <v>0</v>
      </c>
      <c r="H24">
        <f>'30-09-20'!E24</f>
        <v>0</v>
      </c>
      <c r="I24">
        <f>'30-09-20'!F24</f>
        <v>0</v>
      </c>
      <c r="J24">
        <f>'30-09-20'!G24</f>
        <v>0</v>
      </c>
      <c r="K24" t="e">
        <f>'30-09-20'!O24</f>
        <v>#N/A</v>
      </c>
      <c r="L24" t="e">
        <f>'30-09-20'!I24</f>
        <v>#N/A</v>
      </c>
    </row>
    <row r="25" spans="1:12" x14ac:dyDescent="0.25">
      <c r="A25" t="e">
        <f>'30-09-20'!J25</f>
        <v>#N/A</v>
      </c>
      <c r="B25" t="e">
        <f>'30-09-20'!K25</f>
        <v>#N/A</v>
      </c>
      <c r="C25" t="e">
        <f>'30-09-20'!L25</f>
        <v>#N/A</v>
      </c>
      <c r="D25" t="e">
        <f>'30-09-20'!M25</f>
        <v>#N/A</v>
      </c>
      <c r="E25" t="e">
        <f>'30-09-20'!O25</f>
        <v>#N/A</v>
      </c>
      <c r="F25">
        <f>'30-09-20'!C25</f>
        <v>0</v>
      </c>
      <c r="G25">
        <f>'30-09-20'!D25</f>
        <v>0</v>
      </c>
      <c r="H25">
        <f>'30-09-20'!E25</f>
        <v>0</v>
      </c>
      <c r="I25">
        <f>'30-09-20'!G25</f>
        <v>0</v>
      </c>
      <c r="J25">
        <f>'30-09-20'!G25</f>
        <v>0</v>
      </c>
      <c r="K25" t="e">
        <f>'30-09-20'!O25</f>
        <v>#N/A</v>
      </c>
      <c r="L25" t="e">
        <f>'30-09-20'!I25</f>
        <v>#N/A</v>
      </c>
    </row>
    <row r="26" spans="1:12" x14ac:dyDescent="0.25">
      <c r="A26" t="e">
        <f>'30-09-20'!J26</f>
        <v>#N/A</v>
      </c>
      <c r="B26" t="e">
        <f>'30-09-20'!K26</f>
        <v>#N/A</v>
      </c>
      <c r="C26" t="e">
        <f>'30-09-20'!L26</f>
        <v>#N/A</v>
      </c>
      <c r="D26" t="e">
        <f>'30-09-20'!M26</f>
        <v>#N/A</v>
      </c>
      <c r="E26" t="e">
        <f>'30-09-20'!O26</f>
        <v>#N/A</v>
      </c>
      <c r="F26">
        <f>'30-09-20'!C26</f>
        <v>0</v>
      </c>
      <c r="G26">
        <f>'30-09-20'!D26</f>
        <v>0</v>
      </c>
      <c r="H26">
        <f>'30-09-20'!E26</f>
        <v>0</v>
      </c>
      <c r="I26">
        <f>'30-09-20'!G26</f>
        <v>0</v>
      </c>
      <c r="J26">
        <f>'30-09-20'!G26</f>
        <v>0</v>
      </c>
      <c r="K26" t="e">
        <f>'30-09-20'!O26</f>
        <v>#N/A</v>
      </c>
      <c r="L26" t="e">
        <f>'30-09-20'!I26</f>
        <v>#N/A</v>
      </c>
    </row>
    <row r="27" spans="1:12" x14ac:dyDescent="0.25">
      <c r="A27" t="e">
        <f>'30-09-20'!J27</f>
        <v>#N/A</v>
      </c>
      <c r="B27" t="e">
        <f>'30-09-20'!K27</f>
        <v>#N/A</v>
      </c>
      <c r="C27" t="e">
        <f>'30-09-20'!L27</f>
        <v>#N/A</v>
      </c>
      <c r="D27" t="e">
        <f>'30-09-20'!M27</f>
        <v>#N/A</v>
      </c>
      <c r="E27" t="e">
        <f>'30-09-20'!O27</f>
        <v>#N/A</v>
      </c>
      <c r="F27">
        <f>'30-09-20'!C27</f>
        <v>0</v>
      </c>
      <c r="G27">
        <f>'30-09-20'!D27</f>
        <v>0</v>
      </c>
      <c r="H27">
        <f>'30-09-20'!E27</f>
        <v>0</v>
      </c>
      <c r="I27">
        <f>'30-09-20'!G27</f>
        <v>0</v>
      </c>
      <c r="J27">
        <f>'30-09-20'!G27</f>
        <v>0</v>
      </c>
      <c r="K27" t="e">
        <f>'30-09-20'!O27</f>
        <v>#N/A</v>
      </c>
      <c r="L27" t="e">
        <f>'30-09-20'!I27</f>
        <v>#N/A</v>
      </c>
    </row>
    <row r="28" spans="1:12" x14ac:dyDescent="0.25">
      <c r="A28" t="e">
        <f>'30-09-20'!J28</f>
        <v>#N/A</v>
      </c>
      <c r="B28" t="e">
        <f>'30-09-20'!K28</f>
        <v>#N/A</v>
      </c>
      <c r="C28" t="e">
        <f>'30-09-20'!L28</f>
        <v>#N/A</v>
      </c>
      <c r="D28" t="e">
        <f>'30-09-20'!M28</f>
        <v>#N/A</v>
      </c>
      <c r="E28" t="e">
        <f>'30-09-20'!O28</f>
        <v>#N/A</v>
      </c>
      <c r="F28">
        <f>'30-09-20'!C28</f>
        <v>0</v>
      </c>
      <c r="G28">
        <f>'30-09-20'!D28</f>
        <v>0</v>
      </c>
      <c r="H28">
        <f>'30-09-20'!E28</f>
        <v>0</v>
      </c>
      <c r="I28">
        <f>'30-09-20'!G28</f>
        <v>0</v>
      </c>
      <c r="J28">
        <f>'30-09-20'!G28</f>
        <v>0</v>
      </c>
      <c r="K28" t="e">
        <f>'30-09-20'!O28</f>
        <v>#N/A</v>
      </c>
      <c r="L28" t="e">
        <f>'30-09-20'!I28</f>
        <v>#N/A</v>
      </c>
    </row>
    <row r="29" spans="1:12" x14ac:dyDescent="0.25">
      <c r="A29" t="e">
        <f>'30-09-20'!J29</f>
        <v>#N/A</v>
      </c>
      <c r="B29" t="e">
        <f>'30-09-20'!K29</f>
        <v>#N/A</v>
      </c>
      <c r="C29" t="e">
        <f>'30-09-20'!L29</f>
        <v>#N/A</v>
      </c>
      <c r="D29" t="e">
        <f>'30-09-20'!M29</f>
        <v>#N/A</v>
      </c>
      <c r="E29" t="e">
        <f>'30-09-20'!O29</f>
        <v>#N/A</v>
      </c>
      <c r="F29">
        <f>'30-09-20'!C29</f>
        <v>0</v>
      </c>
      <c r="G29">
        <f>'30-09-20'!D29</f>
        <v>0</v>
      </c>
      <c r="H29">
        <f>'30-09-20'!E29</f>
        <v>0</v>
      </c>
      <c r="I29">
        <f>'30-09-20'!G29</f>
        <v>0</v>
      </c>
      <c r="J29">
        <f>'30-09-20'!G29</f>
        <v>0</v>
      </c>
      <c r="K29" t="e">
        <f>'30-09-20'!O29</f>
        <v>#N/A</v>
      </c>
      <c r="L29" t="e">
        <f>'30-09-20'!I29</f>
        <v>#N/A</v>
      </c>
    </row>
    <row r="30" spans="1:12" x14ac:dyDescent="0.25">
      <c r="A30" t="e">
        <f>'30-09-20'!J30</f>
        <v>#N/A</v>
      </c>
      <c r="B30" t="e">
        <f>'30-09-20'!K30</f>
        <v>#N/A</v>
      </c>
      <c r="C30" t="e">
        <f>'30-09-20'!L30</f>
        <v>#N/A</v>
      </c>
      <c r="D30" t="e">
        <f>'30-09-20'!M30</f>
        <v>#N/A</v>
      </c>
      <c r="E30" t="e">
        <f>'30-09-20'!O30</f>
        <v>#N/A</v>
      </c>
      <c r="F30">
        <f>'30-09-20'!C30</f>
        <v>0</v>
      </c>
      <c r="G30">
        <f>'30-09-20'!D30</f>
        <v>0</v>
      </c>
      <c r="H30">
        <f>'30-09-20'!E30</f>
        <v>0</v>
      </c>
      <c r="I30">
        <f>'30-09-20'!G30</f>
        <v>0</v>
      </c>
      <c r="J30">
        <f>'30-09-20'!G30</f>
        <v>0</v>
      </c>
      <c r="K30" t="e">
        <f>'30-09-20'!O30</f>
        <v>#N/A</v>
      </c>
      <c r="L30" t="e">
        <f>'30-09-20'!I30</f>
        <v>#N/A</v>
      </c>
    </row>
    <row r="31" spans="1:12" x14ac:dyDescent="0.25">
      <c r="A31" t="e">
        <f>'30-09-20'!J31</f>
        <v>#N/A</v>
      </c>
      <c r="B31" t="e">
        <f>'30-09-20'!K31</f>
        <v>#N/A</v>
      </c>
      <c r="C31" t="e">
        <f>'30-09-20'!L31</f>
        <v>#N/A</v>
      </c>
      <c r="D31" t="e">
        <f>'30-09-20'!M31</f>
        <v>#N/A</v>
      </c>
      <c r="E31" t="e">
        <f>'30-09-20'!O31</f>
        <v>#N/A</v>
      </c>
      <c r="F31">
        <f>'30-09-20'!C31</f>
        <v>0</v>
      </c>
      <c r="G31">
        <f>'30-09-20'!D31</f>
        <v>0</v>
      </c>
      <c r="H31">
        <f>'30-09-20'!E31</f>
        <v>0</v>
      </c>
      <c r="I31">
        <f>'30-09-20'!G31</f>
        <v>0</v>
      </c>
      <c r="J31">
        <f>'30-09-20'!G31</f>
        <v>0</v>
      </c>
      <c r="K31" t="e">
        <f>'30-09-20'!O31</f>
        <v>#N/A</v>
      </c>
      <c r="L31" t="e">
        <f>'30-09-20'!I31</f>
        <v>#N/A</v>
      </c>
    </row>
    <row r="32" spans="1:12" x14ac:dyDescent="0.25">
      <c r="A32" t="e">
        <f>'30-09-20'!J32</f>
        <v>#N/A</v>
      </c>
      <c r="B32" t="e">
        <f>'30-09-20'!K32</f>
        <v>#N/A</v>
      </c>
      <c r="C32" t="e">
        <f>'30-09-20'!L32</f>
        <v>#N/A</v>
      </c>
      <c r="D32" t="e">
        <f>'30-09-20'!M32</f>
        <v>#N/A</v>
      </c>
      <c r="E32" t="e">
        <f>'30-09-20'!O32</f>
        <v>#N/A</v>
      </c>
      <c r="F32">
        <f>'30-09-20'!C32</f>
        <v>0</v>
      </c>
      <c r="G32">
        <f>'30-09-20'!D32</f>
        <v>0</v>
      </c>
      <c r="H32">
        <f>'30-09-20'!E32</f>
        <v>0</v>
      </c>
      <c r="I32">
        <f>'30-09-20'!G32</f>
        <v>0</v>
      </c>
      <c r="J32">
        <f>'30-09-20'!G32</f>
        <v>0</v>
      </c>
      <c r="K32" t="e">
        <f>'30-09-20'!O32</f>
        <v>#N/A</v>
      </c>
      <c r="L32" t="e">
        <f>'30-09-20'!I32</f>
        <v>#N/A</v>
      </c>
    </row>
    <row r="33" spans="1:12" x14ac:dyDescent="0.25">
      <c r="A33" t="e">
        <f>'30-09-20'!J33</f>
        <v>#N/A</v>
      </c>
      <c r="B33" t="e">
        <f>'30-09-20'!K33</f>
        <v>#N/A</v>
      </c>
      <c r="C33" t="e">
        <f>'30-09-20'!L33</f>
        <v>#N/A</v>
      </c>
      <c r="D33" t="e">
        <f>'30-09-20'!M33</f>
        <v>#N/A</v>
      </c>
      <c r="E33" t="e">
        <f>'30-09-20'!O33</f>
        <v>#N/A</v>
      </c>
      <c r="F33">
        <f>'30-09-20'!C33</f>
        <v>0</v>
      </c>
      <c r="G33">
        <f>'30-09-20'!D33</f>
        <v>0</v>
      </c>
      <c r="H33">
        <f>'30-09-20'!E33</f>
        <v>0</v>
      </c>
      <c r="I33">
        <f>'30-09-20'!G33</f>
        <v>0</v>
      </c>
      <c r="J33">
        <f>'30-09-20'!G33</f>
        <v>0</v>
      </c>
      <c r="K33" t="e">
        <f>'30-09-20'!O33</f>
        <v>#N/A</v>
      </c>
      <c r="L33" t="e">
        <f>'30-09-20'!I33</f>
        <v>#N/A</v>
      </c>
    </row>
    <row r="34" spans="1:12" x14ac:dyDescent="0.25">
      <c r="A34" t="e">
        <f>'30-09-20'!J34</f>
        <v>#N/A</v>
      </c>
      <c r="B34" t="e">
        <f>'30-09-20'!K34</f>
        <v>#N/A</v>
      </c>
      <c r="C34" t="e">
        <f>'30-09-20'!L34</f>
        <v>#N/A</v>
      </c>
      <c r="D34" t="e">
        <f>'30-09-20'!M34</f>
        <v>#N/A</v>
      </c>
      <c r="E34" t="e">
        <f>'30-09-20'!O34</f>
        <v>#N/A</v>
      </c>
      <c r="F34">
        <f>'30-09-20'!C34</f>
        <v>0</v>
      </c>
      <c r="G34">
        <f>'30-09-20'!D34</f>
        <v>0</v>
      </c>
      <c r="H34">
        <f>'30-09-20'!E34</f>
        <v>0</v>
      </c>
      <c r="I34">
        <f>'30-09-20'!G34</f>
        <v>0</v>
      </c>
      <c r="J34">
        <f>'30-09-20'!G34</f>
        <v>0</v>
      </c>
      <c r="K34" t="e">
        <f>'30-09-20'!O34</f>
        <v>#N/A</v>
      </c>
      <c r="L34" t="e">
        <f>'30-09-20'!I34</f>
        <v>#N/A</v>
      </c>
    </row>
    <row r="35" spans="1:12" x14ac:dyDescent="0.25">
      <c r="A35" t="e">
        <f>'30-09-20'!J35</f>
        <v>#N/A</v>
      </c>
      <c r="B35" t="e">
        <f>'30-09-20'!K35</f>
        <v>#N/A</v>
      </c>
      <c r="C35" t="e">
        <f>'30-09-20'!L35</f>
        <v>#N/A</v>
      </c>
      <c r="D35" t="e">
        <f>'30-09-20'!M35</f>
        <v>#N/A</v>
      </c>
      <c r="E35" t="e">
        <f>'30-09-20'!O35</f>
        <v>#N/A</v>
      </c>
      <c r="F35">
        <f>'30-09-20'!C35</f>
        <v>0</v>
      </c>
      <c r="G35">
        <f>'30-09-20'!D35</f>
        <v>0</v>
      </c>
      <c r="H35">
        <f>'30-09-20'!E35</f>
        <v>0</v>
      </c>
      <c r="I35">
        <f>'30-09-20'!G35</f>
        <v>0</v>
      </c>
      <c r="J35">
        <f>'30-09-20'!G35</f>
        <v>0</v>
      </c>
      <c r="K35" t="e">
        <f>'30-09-20'!O35</f>
        <v>#N/A</v>
      </c>
      <c r="L35" t="e">
        <f>'30-09-20'!I35</f>
        <v>#N/A</v>
      </c>
    </row>
    <row r="36" spans="1:12" x14ac:dyDescent="0.25">
      <c r="A36" t="e">
        <f>'30-09-20'!J36</f>
        <v>#N/A</v>
      </c>
      <c r="B36" t="e">
        <f>'30-09-20'!K36</f>
        <v>#N/A</v>
      </c>
      <c r="C36" t="e">
        <f>'30-09-20'!L36</f>
        <v>#N/A</v>
      </c>
      <c r="D36" t="e">
        <f>'30-09-20'!M36</f>
        <v>#N/A</v>
      </c>
      <c r="E36" t="e">
        <f>'30-09-20'!O36</f>
        <v>#N/A</v>
      </c>
      <c r="F36">
        <f>'30-09-20'!C36</f>
        <v>0</v>
      </c>
      <c r="G36">
        <f>'30-09-20'!D36</f>
        <v>0</v>
      </c>
      <c r="H36">
        <f>'30-09-20'!E36</f>
        <v>0</v>
      </c>
      <c r="I36">
        <f>'30-09-20'!G36</f>
        <v>0</v>
      </c>
      <c r="J36">
        <f>'30-09-20'!G36</f>
        <v>0</v>
      </c>
      <c r="K36" t="e">
        <f>'30-09-20'!O36</f>
        <v>#N/A</v>
      </c>
      <c r="L36" t="e">
        <f>'30-09-20'!I36</f>
        <v>#N/A</v>
      </c>
    </row>
    <row r="37" spans="1:12" x14ac:dyDescent="0.25">
      <c r="A37" t="e">
        <f>'30-09-20'!J37</f>
        <v>#N/A</v>
      </c>
      <c r="B37" t="e">
        <f>'30-09-20'!K37</f>
        <v>#N/A</v>
      </c>
      <c r="C37" t="e">
        <f>'30-09-20'!L37</f>
        <v>#N/A</v>
      </c>
      <c r="D37" t="e">
        <f>'30-09-20'!M37</f>
        <v>#N/A</v>
      </c>
      <c r="E37" t="e">
        <f>'30-09-20'!O37</f>
        <v>#N/A</v>
      </c>
      <c r="F37">
        <f>'30-09-20'!C37</f>
        <v>0</v>
      </c>
      <c r="G37">
        <f>'30-09-20'!D37</f>
        <v>0</v>
      </c>
      <c r="H37">
        <f>'30-09-20'!E37</f>
        <v>0</v>
      </c>
      <c r="I37">
        <f>'30-09-20'!G37</f>
        <v>0</v>
      </c>
      <c r="J37">
        <f>'30-09-20'!G37</f>
        <v>0</v>
      </c>
      <c r="K37" t="e">
        <f>'30-09-20'!O37</f>
        <v>#N/A</v>
      </c>
      <c r="L37" t="e">
        <f>'30-09-20'!I37</f>
        <v>#N/A</v>
      </c>
    </row>
    <row r="38" spans="1:12" x14ac:dyDescent="0.25">
      <c r="A38" t="e">
        <f>'30-09-20'!J38</f>
        <v>#N/A</v>
      </c>
      <c r="B38" t="e">
        <f>'30-09-20'!K38</f>
        <v>#N/A</v>
      </c>
      <c r="C38" t="e">
        <f>'30-09-20'!L38</f>
        <v>#N/A</v>
      </c>
      <c r="D38" t="e">
        <f>'30-09-20'!M38</f>
        <v>#N/A</v>
      </c>
      <c r="E38" t="e">
        <f>'30-09-20'!O38</f>
        <v>#N/A</v>
      </c>
      <c r="F38">
        <f>'30-09-20'!C38</f>
        <v>0</v>
      </c>
      <c r="G38">
        <f>'30-09-20'!D38</f>
        <v>0</v>
      </c>
      <c r="H38">
        <f>'30-09-20'!E38</f>
        <v>0</v>
      </c>
      <c r="I38">
        <f>'30-09-20'!G38</f>
        <v>0</v>
      </c>
      <c r="J38">
        <f>'30-09-20'!G38</f>
        <v>0</v>
      </c>
      <c r="K38" t="e">
        <f>'30-09-20'!O38</f>
        <v>#N/A</v>
      </c>
      <c r="L38" t="e">
        <f>'30-09-20'!I38</f>
        <v>#N/A</v>
      </c>
    </row>
    <row r="39" spans="1:12" x14ac:dyDescent="0.25">
      <c r="A39" t="e">
        <f>'30-09-20'!J39</f>
        <v>#N/A</v>
      </c>
      <c r="B39" t="e">
        <f>'30-09-20'!K39</f>
        <v>#N/A</v>
      </c>
      <c r="C39" t="e">
        <f>'30-09-20'!L39</f>
        <v>#N/A</v>
      </c>
      <c r="D39" t="e">
        <f>'30-09-20'!M39</f>
        <v>#N/A</v>
      </c>
      <c r="E39" t="e">
        <f>'30-09-20'!O39</f>
        <v>#N/A</v>
      </c>
      <c r="F39">
        <f>'30-09-20'!C39</f>
        <v>0</v>
      </c>
      <c r="G39">
        <f>'30-09-20'!D39</f>
        <v>0</v>
      </c>
      <c r="H39">
        <f>'30-09-20'!E39</f>
        <v>0</v>
      </c>
      <c r="I39">
        <f>'30-09-20'!G39</f>
        <v>0</v>
      </c>
      <c r="J39">
        <f>'30-09-20'!G39</f>
        <v>0</v>
      </c>
      <c r="K39" t="e">
        <f>'30-09-20'!O39</f>
        <v>#N/A</v>
      </c>
      <c r="L39" t="e">
        <f>'30-09-20'!I39</f>
        <v>#N/A</v>
      </c>
    </row>
    <row r="40" spans="1:12" x14ac:dyDescent="0.25">
      <c r="A40" t="e">
        <f>'30-09-20'!J40</f>
        <v>#N/A</v>
      </c>
      <c r="B40" t="e">
        <f>'30-09-20'!K40</f>
        <v>#N/A</v>
      </c>
      <c r="C40" t="e">
        <f>'30-09-20'!L40</f>
        <v>#N/A</v>
      </c>
      <c r="D40" t="e">
        <f>'30-09-20'!M40</f>
        <v>#N/A</v>
      </c>
      <c r="E40" t="e">
        <f>'30-09-20'!O40</f>
        <v>#N/A</v>
      </c>
      <c r="F40">
        <f>'30-09-20'!C40</f>
        <v>0</v>
      </c>
      <c r="G40">
        <f>'30-09-20'!D40</f>
        <v>0</v>
      </c>
      <c r="H40">
        <f>'30-09-20'!E40</f>
        <v>0</v>
      </c>
      <c r="I40">
        <f>'30-09-20'!G40</f>
        <v>0</v>
      </c>
      <c r="J40">
        <f>'30-09-20'!G40</f>
        <v>0</v>
      </c>
      <c r="K40" t="e">
        <f>'30-09-20'!O40</f>
        <v>#N/A</v>
      </c>
      <c r="L40" t="e">
        <f>'30-09-20'!I40</f>
        <v>#N/A</v>
      </c>
    </row>
    <row r="41" spans="1:12" x14ac:dyDescent="0.25">
      <c r="A41" t="e">
        <f>'30-09-20'!J41</f>
        <v>#N/A</v>
      </c>
      <c r="B41" t="e">
        <f>'30-09-20'!K41</f>
        <v>#N/A</v>
      </c>
      <c r="C41" t="e">
        <f>'30-09-20'!L41</f>
        <v>#N/A</v>
      </c>
      <c r="D41" t="e">
        <f>'30-09-20'!M41</f>
        <v>#N/A</v>
      </c>
      <c r="E41" t="e">
        <f>'30-09-20'!O41</f>
        <v>#N/A</v>
      </c>
      <c r="F41">
        <f>'30-09-20'!C41</f>
        <v>0</v>
      </c>
      <c r="G41">
        <f>'30-09-20'!D41</f>
        <v>0</v>
      </c>
      <c r="H41">
        <f>'30-09-20'!E41</f>
        <v>0</v>
      </c>
      <c r="I41">
        <f>'30-09-20'!G41</f>
        <v>0</v>
      </c>
      <c r="J41">
        <f>'30-09-20'!G41</f>
        <v>0</v>
      </c>
      <c r="K41" t="e">
        <f>'30-09-20'!O41</f>
        <v>#N/A</v>
      </c>
      <c r="L41" t="e">
        <f>'30-09-20'!I41</f>
        <v>#N/A</v>
      </c>
    </row>
    <row r="42" spans="1:12" x14ac:dyDescent="0.25">
      <c r="A42" t="e">
        <f>'30-09-20'!J42</f>
        <v>#N/A</v>
      </c>
      <c r="B42" t="e">
        <f>'30-09-20'!K42</f>
        <v>#N/A</v>
      </c>
      <c r="C42" t="e">
        <f>'30-09-20'!L42</f>
        <v>#N/A</v>
      </c>
      <c r="D42" t="e">
        <f>'30-09-20'!M42</f>
        <v>#N/A</v>
      </c>
      <c r="E42" t="e">
        <f>'30-09-20'!O42</f>
        <v>#N/A</v>
      </c>
      <c r="F42">
        <f>'30-09-20'!C42</f>
        <v>0</v>
      </c>
      <c r="G42">
        <f>'30-09-20'!D42</f>
        <v>0</v>
      </c>
      <c r="H42">
        <f>'30-09-20'!E42</f>
        <v>0</v>
      </c>
      <c r="I42">
        <f>'30-09-20'!G42</f>
        <v>0</v>
      </c>
      <c r="J42">
        <f>'30-09-20'!G42</f>
        <v>0</v>
      </c>
      <c r="K42" t="e">
        <f>'30-09-20'!O42</f>
        <v>#N/A</v>
      </c>
      <c r="L42" t="e">
        <f>'30-09-20'!I42</f>
        <v>#N/A</v>
      </c>
    </row>
    <row r="43" spans="1:12" x14ac:dyDescent="0.25">
      <c r="A43" t="e">
        <f>'30-09-20'!J43</f>
        <v>#N/A</v>
      </c>
      <c r="B43" t="e">
        <f>'30-09-20'!K43</f>
        <v>#N/A</v>
      </c>
      <c r="C43" t="e">
        <f>'30-09-20'!L43</f>
        <v>#N/A</v>
      </c>
      <c r="D43" t="e">
        <f>'30-09-20'!M43</f>
        <v>#N/A</v>
      </c>
      <c r="E43" t="e">
        <f>'30-09-20'!O43</f>
        <v>#N/A</v>
      </c>
      <c r="F43">
        <f>'30-09-20'!C43</f>
        <v>0</v>
      </c>
      <c r="G43">
        <f>'30-09-20'!D43</f>
        <v>0</v>
      </c>
      <c r="H43">
        <f>'30-09-20'!E43</f>
        <v>0</v>
      </c>
      <c r="I43">
        <f>'30-09-20'!G43</f>
        <v>0</v>
      </c>
      <c r="J43">
        <f>'30-09-20'!G43</f>
        <v>0</v>
      </c>
      <c r="K43" t="e">
        <f>'30-09-20'!O43</f>
        <v>#N/A</v>
      </c>
      <c r="L43" t="e">
        <f>'30-09-20'!I43</f>
        <v>#N/A</v>
      </c>
    </row>
    <row r="44" spans="1:12" x14ac:dyDescent="0.25">
      <c r="A44" t="e">
        <f>'30-09-20'!J44</f>
        <v>#N/A</v>
      </c>
      <c r="B44" t="e">
        <f>'30-09-20'!K44</f>
        <v>#N/A</v>
      </c>
      <c r="C44" t="e">
        <f>'30-09-20'!L44</f>
        <v>#N/A</v>
      </c>
      <c r="D44" t="e">
        <f>'30-09-20'!M44</f>
        <v>#N/A</v>
      </c>
      <c r="E44" t="e">
        <f>'30-09-20'!O44</f>
        <v>#N/A</v>
      </c>
      <c r="F44">
        <f>'30-09-20'!C44</f>
        <v>0</v>
      </c>
      <c r="G44">
        <f>'30-09-20'!D44</f>
        <v>0</v>
      </c>
      <c r="H44">
        <f>'30-09-20'!E44</f>
        <v>0</v>
      </c>
      <c r="I44">
        <f>'30-09-20'!G44</f>
        <v>0</v>
      </c>
      <c r="J44">
        <f>'30-09-20'!G44</f>
        <v>0</v>
      </c>
      <c r="K44" t="e">
        <f>'30-09-20'!O44</f>
        <v>#N/A</v>
      </c>
      <c r="L44" t="e">
        <f>'30-09-20'!I44</f>
        <v>#N/A</v>
      </c>
    </row>
    <row r="45" spans="1:12" x14ac:dyDescent="0.25">
      <c r="A45" t="e">
        <f>'30-09-20'!J45</f>
        <v>#N/A</v>
      </c>
      <c r="B45" t="e">
        <f>'30-09-20'!K45</f>
        <v>#N/A</v>
      </c>
      <c r="C45" t="e">
        <f>'30-09-20'!L45</f>
        <v>#N/A</v>
      </c>
      <c r="D45" t="e">
        <f>'30-09-20'!M45</f>
        <v>#N/A</v>
      </c>
      <c r="E45" t="e">
        <f>'30-09-20'!O45</f>
        <v>#N/A</v>
      </c>
      <c r="F45">
        <f>'30-09-20'!C45</f>
        <v>0</v>
      </c>
      <c r="G45">
        <f>'30-09-20'!D45</f>
        <v>0</v>
      </c>
      <c r="H45">
        <f>'30-09-20'!E45</f>
        <v>0</v>
      </c>
      <c r="I45">
        <f>'30-09-20'!G45</f>
        <v>0</v>
      </c>
      <c r="J45">
        <f>'30-09-20'!G45</f>
        <v>0</v>
      </c>
      <c r="K45" t="e">
        <f>'30-09-20'!O45</f>
        <v>#N/A</v>
      </c>
      <c r="L45" t="e">
        <f>'30-09-20'!I45</f>
        <v>#N/A</v>
      </c>
    </row>
    <row r="46" spans="1:12" x14ac:dyDescent="0.25">
      <c r="A46" t="e">
        <f>'30-09-20'!J46</f>
        <v>#N/A</v>
      </c>
      <c r="B46" t="e">
        <f>'30-09-20'!K46</f>
        <v>#N/A</v>
      </c>
      <c r="C46" t="e">
        <f>'30-09-20'!L46</f>
        <v>#N/A</v>
      </c>
      <c r="D46" t="e">
        <f>'30-09-20'!M46</f>
        <v>#N/A</v>
      </c>
      <c r="E46" t="e">
        <f>'30-09-20'!O46</f>
        <v>#N/A</v>
      </c>
      <c r="F46">
        <f>'30-09-20'!C46</f>
        <v>0</v>
      </c>
      <c r="G46">
        <f>'30-09-20'!D46</f>
        <v>0</v>
      </c>
      <c r="H46">
        <f>'30-09-20'!E46</f>
        <v>0</v>
      </c>
      <c r="I46">
        <f>'30-09-20'!G46</f>
        <v>0</v>
      </c>
      <c r="J46">
        <f>'30-09-20'!G46</f>
        <v>0</v>
      </c>
      <c r="K46" t="e">
        <f>'30-09-20'!O46</f>
        <v>#N/A</v>
      </c>
      <c r="L46" t="e">
        <f>'30-09-20'!I46</f>
        <v>#N/A</v>
      </c>
    </row>
    <row r="47" spans="1:12" x14ac:dyDescent="0.25">
      <c r="A47" t="e">
        <f>'30-09-20'!J47</f>
        <v>#N/A</v>
      </c>
      <c r="B47" t="e">
        <f>'30-09-20'!K47</f>
        <v>#N/A</v>
      </c>
      <c r="C47" t="e">
        <f>'30-09-20'!L47</f>
        <v>#N/A</v>
      </c>
      <c r="D47" t="e">
        <f>'30-09-20'!M47</f>
        <v>#N/A</v>
      </c>
      <c r="E47" t="e">
        <f>'30-09-20'!O47</f>
        <v>#N/A</v>
      </c>
      <c r="F47">
        <f>'30-09-20'!C47</f>
        <v>0</v>
      </c>
      <c r="G47">
        <f>'30-09-20'!D47</f>
        <v>0</v>
      </c>
      <c r="H47">
        <f>'30-09-20'!E47</f>
        <v>0</v>
      </c>
      <c r="I47">
        <f>'30-09-20'!G47</f>
        <v>0</v>
      </c>
      <c r="J47">
        <f>'30-09-20'!G47</f>
        <v>0</v>
      </c>
      <c r="K47" t="e">
        <f>'30-09-20'!O47</f>
        <v>#N/A</v>
      </c>
      <c r="L47" t="e">
        <f>'30-09-20'!I47</f>
        <v>#N/A</v>
      </c>
    </row>
    <row r="48" spans="1:12" x14ac:dyDescent="0.25">
      <c r="A48" t="e">
        <f>'30-09-20'!J48</f>
        <v>#N/A</v>
      </c>
      <c r="B48" t="e">
        <f>'30-09-20'!K48</f>
        <v>#N/A</v>
      </c>
      <c r="C48" t="e">
        <f>'30-09-20'!L48</f>
        <v>#N/A</v>
      </c>
      <c r="D48" t="e">
        <f>'30-09-20'!M48</f>
        <v>#N/A</v>
      </c>
      <c r="E48" t="e">
        <f>'30-09-20'!O48</f>
        <v>#N/A</v>
      </c>
      <c r="F48">
        <f>'30-09-20'!C48</f>
        <v>0</v>
      </c>
      <c r="G48">
        <f>'30-09-20'!D48</f>
        <v>0</v>
      </c>
      <c r="H48">
        <f>'30-09-20'!E48</f>
        <v>0</v>
      </c>
      <c r="I48">
        <f>'30-09-20'!G48</f>
        <v>0</v>
      </c>
      <c r="J48">
        <f>'30-09-20'!G48</f>
        <v>0</v>
      </c>
      <c r="K48" t="e">
        <f>'30-09-20'!O48</f>
        <v>#N/A</v>
      </c>
      <c r="L48" t="e">
        <f>'30-09-20'!I48</f>
        <v>#N/A</v>
      </c>
    </row>
    <row r="49" spans="1:12" x14ac:dyDescent="0.25">
      <c r="A49" t="e">
        <f>'30-09-20'!J49</f>
        <v>#N/A</v>
      </c>
      <c r="B49" t="e">
        <f>'30-09-20'!K49</f>
        <v>#N/A</v>
      </c>
      <c r="C49" t="e">
        <f>'30-09-20'!L49</f>
        <v>#N/A</v>
      </c>
      <c r="D49" t="e">
        <f>'30-09-20'!M49</f>
        <v>#N/A</v>
      </c>
      <c r="E49" t="e">
        <f>'30-09-20'!O49</f>
        <v>#N/A</v>
      </c>
      <c r="F49">
        <f>'30-09-20'!C49</f>
        <v>0</v>
      </c>
      <c r="G49">
        <f>'30-09-20'!D49</f>
        <v>0</v>
      </c>
      <c r="H49">
        <f>'30-09-20'!E49</f>
        <v>0</v>
      </c>
      <c r="I49">
        <f>'30-09-20'!G49</f>
        <v>0</v>
      </c>
      <c r="J49">
        <f>'30-09-20'!G49</f>
        <v>0</v>
      </c>
      <c r="K49" t="e">
        <f>'30-09-20'!O49</f>
        <v>#N/A</v>
      </c>
      <c r="L49" t="e">
        <f>'30-09-20'!I49</f>
        <v>#N/A</v>
      </c>
    </row>
    <row r="50" spans="1:12" x14ac:dyDescent="0.25">
      <c r="A50" t="e">
        <f>'30-09-20'!J50</f>
        <v>#N/A</v>
      </c>
      <c r="B50" t="e">
        <f>'30-09-20'!K50</f>
        <v>#N/A</v>
      </c>
      <c r="C50" t="e">
        <f>'30-09-20'!L50</f>
        <v>#N/A</v>
      </c>
      <c r="D50" t="e">
        <f>'30-09-20'!M50</f>
        <v>#N/A</v>
      </c>
      <c r="E50" t="e">
        <f>'30-09-20'!O50</f>
        <v>#N/A</v>
      </c>
      <c r="F50">
        <f>'30-09-20'!C50</f>
        <v>0</v>
      </c>
      <c r="G50">
        <f>'30-09-20'!D50</f>
        <v>0</v>
      </c>
      <c r="H50">
        <f>'30-09-20'!E50</f>
        <v>0</v>
      </c>
      <c r="I50">
        <f>'30-09-20'!G50</f>
        <v>0</v>
      </c>
      <c r="J50">
        <f>'30-09-20'!G50</f>
        <v>0</v>
      </c>
      <c r="K50" t="e">
        <f>'30-09-20'!O50</f>
        <v>#N/A</v>
      </c>
      <c r="L50" t="e">
        <f>'30-09-20'!I50</f>
        <v>#N/A</v>
      </c>
    </row>
    <row r="51" spans="1:12" x14ac:dyDescent="0.25">
      <c r="A51" t="e">
        <f>'30-09-20'!J51</f>
        <v>#N/A</v>
      </c>
      <c r="B51" t="e">
        <f>'30-09-20'!K51</f>
        <v>#N/A</v>
      </c>
      <c r="C51" t="e">
        <f>'30-09-20'!L51</f>
        <v>#N/A</v>
      </c>
      <c r="D51" t="e">
        <f>'30-09-20'!M51</f>
        <v>#N/A</v>
      </c>
      <c r="E51" t="e">
        <f>'30-09-20'!O51</f>
        <v>#N/A</v>
      </c>
      <c r="F51">
        <f>'30-09-20'!C51</f>
        <v>0</v>
      </c>
      <c r="G51">
        <f>'30-09-20'!D51</f>
        <v>0</v>
      </c>
      <c r="H51">
        <f>'30-09-20'!E51</f>
        <v>0</v>
      </c>
      <c r="I51">
        <f>'30-09-20'!G51</f>
        <v>0</v>
      </c>
      <c r="J51">
        <f>'30-09-20'!G51</f>
        <v>0</v>
      </c>
      <c r="K51" t="e">
        <f>'30-09-20'!O51</f>
        <v>#N/A</v>
      </c>
      <c r="L51" t="e">
        <f>'30-09-20'!I51</f>
        <v>#N/A</v>
      </c>
    </row>
    <row r="52" spans="1:12" x14ac:dyDescent="0.25">
      <c r="A52" t="e">
        <f>'30-09-20'!J52</f>
        <v>#N/A</v>
      </c>
      <c r="B52" t="e">
        <f>'30-09-20'!K52</f>
        <v>#N/A</v>
      </c>
      <c r="C52" t="e">
        <f>'30-09-20'!L52</f>
        <v>#N/A</v>
      </c>
      <c r="D52" t="e">
        <f>'30-09-20'!M52</f>
        <v>#N/A</v>
      </c>
      <c r="E52" t="e">
        <f>'30-09-20'!O52</f>
        <v>#N/A</v>
      </c>
      <c r="F52">
        <f>'30-09-20'!C52</f>
        <v>0</v>
      </c>
      <c r="G52">
        <f>'30-09-20'!D52</f>
        <v>0</v>
      </c>
      <c r="H52">
        <f>'30-09-20'!E52</f>
        <v>0</v>
      </c>
      <c r="I52">
        <f>'30-09-20'!G52</f>
        <v>0</v>
      </c>
      <c r="J52">
        <f>'30-09-20'!G52</f>
        <v>0</v>
      </c>
      <c r="K52" t="e">
        <f>'30-09-20'!O52</f>
        <v>#N/A</v>
      </c>
      <c r="L52" t="e">
        <f>'30-09-20'!I52</f>
        <v>#N/A</v>
      </c>
    </row>
    <row r="53" spans="1:12" x14ac:dyDescent="0.25">
      <c r="A53" t="e">
        <f>'30-09-20'!J53</f>
        <v>#N/A</v>
      </c>
      <c r="B53" t="e">
        <f>'30-09-20'!K53</f>
        <v>#N/A</v>
      </c>
      <c r="C53" t="e">
        <f>'30-09-20'!L53</f>
        <v>#N/A</v>
      </c>
      <c r="D53" t="e">
        <f>'30-09-20'!M53</f>
        <v>#N/A</v>
      </c>
      <c r="E53" t="e">
        <f>'30-09-20'!O53</f>
        <v>#N/A</v>
      </c>
      <c r="F53">
        <f>'30-09-20'!C53</f>
        <v>0</v>
      </c>
      <c r="G53">
        <f>'30-09-20'!D53</f>
        <v>0</v>
      </c>
      <c r="H53">
        <f>'30-09-20'!E53</f>
        <v>0</v>
      </c>
      <c r="I53">
        <f>'30-09-20'!G53</f>
        <v>0</v>
      </c>
      <c r="J53">
        <f>'30-09-20'!G53</f>
        <v>0</v>
      </c>
      <c r="K53" t="e">
        <f>'30-09-20'!O53</f>
        <v>#N/A</v>
      </c>
      <c r="L53" t="e">
        <f>'30-09-20'!I53</f>
        <v>#N/A</v>
      </c>
    </row>
    <row r="54" spans="1:12" x14ac:dyDescent="0.25">
      <c r="A54" t="e">
        <f>'30-09-20'!J54</f>
        <v>#N/A</v>
      </c>
      <c r="B54" t="e">
        <f>'30-09-20'!K54</f>
        <v>#N/A</v>
      </c>
      <c r="C54" t="e">
        <f>'30-09-20'!L54</f>
        <v>#N/A</v>
      </c>
      <c r="D54" t="e">
        <f>'30-09-20'!M54</f>
        <v>#N/A</v>
      </c>
      <c r="E54" t="e">
        <f>'30-09-20'!O54</f>
        <v>#N/A</v>
      </c>
      <c r="F54">
        <f>'30-09-20'!C54</f>
        <v>0</v>
      </c>
      <c r="G54">
        <f>'30-09-20'!D54</f>
        <v>0</v>
      </c>
      <c r="H54">
        <f>'30-09-20'!E54</f>
        <v>0</v>
      </c>
      <c r="I54">
        <f>'30-09-20'!G54</f>
        <v>0</v>
      </c>
      <c r="J54">
        <f>'30-09-20'!G54</f>
        <v>0</v>
      </c>
      <c r="K54" t="e">
        <f>'30-09-20'!O54</f>
        <v>#N/A</v>
      </c>
      <c r="L54" t="e">
        <f>'30-09-20'!I54</f>
        <v>#N/A</v>
      </c>
    </row>
    <row r="55" spans="1:12" x14ac:dyDescent="0.25">
      <c r="A55">
        <f>'30-09-20'!J55</f>
        <v>0</v>
      </c>
      <c r="B55">
        <f>'30-09-20'!K55</f>
        <v>0</v>
      </c>
      <c r="C55">
        <f>'30-09-20'!L55</f>
        <v>0</v>
      </c>
      <c r="D55">
        <f>'30-09-20'!M55</f>
        <v>0</v>
      </c>
      <c r="E55">
        <f>'30-09-20'!O55</f>
        <v>0</v>
      </c>
      <c r="F55">
        <f>'30-09-20'!C55</f>
        <v>0</v>
      </c>
      <c r="G55">
        <f>'30-09-20'!D55</f>
        <v>0</v>
      </c>
      <c r="H55">
        <f>'30-09-20'!E55</f>
        <v>0</v>
      </c>
      <c r="I55">
        <f>'30-09-20'!G55</f>
        <v>0</v>
      </c>
      <c r="J55">
        <f>'30-09-20'!G55</f>
        <v>0</v>
      </c>
      <c r="K55">
        <f>'30-09-20'!O55</f>
        <v>0</v>
      </c>
      <c r="L55">
        <f>'30-09-20'!I55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17    comedor Comercial</v>
      </c>
      <c r="B2" t="str">
        <f>CONCATENATE(ETIQUETAS!A2," ",ETIQUETAS!B2)</f>
        <v>Manuel Regueiro Seoane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38    comedor Comercial</v>
      </c>
      <c r="B3" t="str">
        <f>CONCATENATE(ETIQUETAS!A3," ",ETIQUETAS!B3)</f>
        <v>AGUSTIN BARREIRO CASAIS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84    comedor Comercial</v>
      </c>
      <c r="B4" t="str">
        <f>CONCATENATE(ETIQUETAS!A4," ",ETIQUETAS!B4)</f>
        <v>Silvia González Vilas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30    comedor Rocha</v>
      </c>
      <c r="B5" t="str">
        <f>CONCATENATE(ETIQUETAS!A5," ",ETIQUETAS!B5)</f>
        <v>Estefanía Vigo Caramés</v>
      </c>
      <c r="C5" t="str">
        <f>IF(ETIQUETAS!C5="comedor Rocha","R",IF(ETIQUETAS!C5="comedor I+D+i","I",IF(ETIQUETAS!C5="MAXWELL","M","C")))</f>
        <v>R</v>
      </c>
    </row>
    <row r="6" spans="1:3" x14ac:dyDescent="0.25">
      <c r="A6" t="str">
        <f>CONCATENATE(ETIQUETAS!L6,"    ",ETIQUETAS!C6)</f>
        <v>232    comedor Comercial</v>
      </c>
      <c r="B6" t="str">
        <f>CONCATENATE(ETIQUETAS!A6," ",ETIQUETAS!B6)</f>
        <v>JOSE NEGREIRA CHAVES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237    comedor Comercial</v>
      </c>
      <c r="B7" t="str">
        <f>CONCATENATE(ETIQUETAS!A7," ",ETIQUETAS!B7)</f>
        <v>Pablo Arufe Lires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227    comedor I+D+i</v>
      </c>
      <c r="B8" t="str">
        <f>CONCATENATE(ETIQUETAS!A8," ",ETIQUETAS!B8)</f>
        <v>Miguel Angel Piñeiro Martínez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108    comedor Rocha</v>
      </c>
      <c r="B9" t="str">
        <f>CONCATENATE(ETIQUETAS!A9," ",ETIQUETAS!B9)</f>
        <v>Francisco Javier Martínez Alonso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66    comedor Rocha</v>
      </c>
      <c r="B10" t="str">
        <f>CONCATENATE(ETIQUETAS!A10," ",ETIQUETAS!B10)</f>
        <v>Anxo Fernandez Iglesias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29    comedor Rocha</v>
      </c>
      <c r="B11" t="str">
        <f>CONCATENATE(ETIQUETAS!A11," ",ETIQUETAS!B11)</f>
        <v>Santiago Antón Area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131    comedor Rocha</v>
      </c>
      <c r="B12" t="str">
        <f>CONCATENATE(ETIQUETAS!A12," ",ETIQUETAS!B12)</f>
        <v>David Gonzalez Casete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19    comedor Rocha</v>
      </c>
      <c r="B13" t="str">
        <f>CONCATENATE(ETIQUETAS!A13," ",ETIQUETAS!B13)</f>
        <v>Luis Carlos Argudín Diéguez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174    comedor I+D+i</v>
      </c>
      <c r="B14" t="str">
        <f>CONCATENATE(ETIQUETAS!A14," ",ETIQUETAS!B14)</f>
        <v>Lorena Domínguez Carrera</v>
      </c>
      <c r="C14" t="str">
        <f>IF(ETIQUETAS!C14="comedor Rocha","R",IF(ETIQUETAS!C14="comedor I+D+i","I",IF(ETIQUETAS!C14="MAXWELL","M","C")))</f>
        <v>I</v>
      </c>
    </row>
    <row r="15" spans="1:3" x14ac:dyDescent="0.25">
      <c r="A15" t="str">
        <f>CONCATENATE(ETIQUETAS!L15,"    ",ETIQUETAS!C15)</f>
        <v>96    comedor Comercial</v>
      </c>
      <c r="B15" t="str">
        <f>CONCATENATE(ETIQUETAS!A15," ",ETIQUETAS!B15)</f>
        <v>Carmen Diéguez Vázquez</v>
      </c>
      <c r="C15" t="str">
        <f>IF(ETIQUETAS!C15="comedor Rocha","R",IF(ETIQUETAS!C15="comedor I+D+i","I",IF(ETIQUETAS!C15="MAXWELL","M","C")))</f>
        <v>C</v>
      </c>
    </row>
    <row r="16" spans="1:3" x14ac:dyDescent="0.25">
      <c r="A16" t="str">
        <f>CONCATENATE(ETIQUETAS!L16,"    ",ETIQUETAS!C16)</f>
        <v>196    comedor Rocha</v>
      </c>
      <c r="B16" t="str">
        <f>CONCATENATE(ETIQUETAS!A16," ",ETIQUETAS!B16)</f>
        <v>LUIS MIGUEL GRELA LOPEZ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46    MAXWELL</v>
      </c>
      <c r="B17" t="str">
        <f>CONCATENATE(ETIQUETAS!A17," ",ETIQUETAS!B17)</f>
        <v>Paula González Barreto</v>
      </c>
      <c r="C17" t="str">
        <f>IF(ETIQUETAS!C17="comedor Rocha","R",IF(ETIQUETAS!C17="comedor I+D+i","I",IF(ETIQUETAS!C17="MAXWELL","M","C")))</f>
        <v>M</v>
      </c>
    </row>
    <row r="18" spans="1:3" x14ac:dyDescent="0.25">
      <c r="A18" t="str">
        <f>CONCATENATE(ETIQUETAS!L18,"    ",ETIQUETAS!C18)</f>
        <v>26    MAXWELL</v>
      </c>
      <c r="B18" t="str">
        <f>CONCATENATE(ETIQUETAS!A18," ",ETIQUETAS!B18)</f>
        <v>Francisco Fariña Fernández</v>
      </c>
      <c r="C18" t="str">
        <f>IF(ETIQUETAS!C18="comedor Rocha","R",IF(ETIQUETAS!C18="comedor I+D+i","I",IF(ETIQUETAS!C18="MAXWELL","M","C")))</f>
        <v>M</v>
      </c>
    </row>
    <row r="19" spans="1:3" x14ac:dyDescent="0.25">
      <c r="A19" t="str">
        <f>CONCATENATE(ETIQUETAS!L19,"    ",ETIQUETAS!C19)</f>
        <v>7    comedor I+D+i</v>
      </c>
      <c r="B19" t="str">
        <f>CONCATENATE(ETIQUETAS!A19," ",ETIQUETAS!B19)</f>
        <v>Jorge Villarino Rey</v>
      </c>
      <c r="C19" t="str">
        <f>IF(ETIQUETAS!C19="comedor Rocha","R",IF(ETIQUETAS!C19="comedor I+D+i","I",IF(ETIQUETAS!C19="MAXWELL","M","C")))</f>
        <v>I</v>
      </c>
    </row>
    <row r="20" spans="1:3" x14ac:dyDescent="0.25">
      <c r="A20" t="str">
        <f>CONCATENATE(ETIQUETAS!L20,"    ",ETIQUETAS!C20)</f>
        <v>90    comedor Comercial</v>
      </c>
      <c r="B20" t="str">
        <f>CONCATENATE(ETIQUETAS!A20," ",ETIQUETAS!B20)</f>
        <v>Mauricio Adrián Vilar Galván</v>
      </c>
      <c r="C20" t="str">
        <f>IF(ETIQUETAS!C20="comedor Rocha","R",IF(ETIQUETAS!C20="comedor I+D+i","I",IF(ETIQUETAS!C20="MAXWELL","M","C")))</f>
        <v>C</v>
      </c>
    </row>
    <row r="21" spans="1:3" x14ac:dyDescent="0.25">
      <c r="A21" t="str">
        <f>CONCATENATE(ETIQUETAS!L21,"    ",ETIQUETAS!C21)</f>
        <v>53    comedor Rocha</v>
      </c>
      <c r="B21" t="str">
        <f>CONCATENATE(ETIQUETAS!A21," ",ETIQUETAS!B21)</f>
        <v>Gabriel Viqueira Miranda</v>
      </c>
      <c r="C21" t="str">
        <f>IF(ETIQUETAS!C21="comedor Rocha","R",IF(ETIQUETAS!C21="comedor I+D+i","I",IF(ETIQUETAS!C21="MAXWELL","M","C")))</f>
        <v>R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17    comedor Comercial</v>
      </c>
      <c r="B2" t="str">
        <f>'ETIQUETAS2-BIS'!A3</f>
        <v>38    comedor Comercial</v>
      </c>
      <c r="C2" t="str">
        <f>'ETIQUETAS2-BIS'!A4</f>
        <v>84    comedor Comercial</v>
      </c>
      <c r="D2" t="str">
        <f>'ETIQUETAS2-BIS'!A5</f>
        <v>30    comedor Rocha</v>
      </c>
      <c r="E2" t="str">
        <f>'ETIQUETAS2-BIS'!A6</f>
        <v>232    comedor Comercial</v>
      </c>
      <c r="F2" t="str">
        <f>'ETIQUETAS2-BIS'!A7</f>
        <v>237    comedor Comercial</v>
      </c>
      <c r="G2" t="str">
        <f>'ETIQUETAS2-BIS'!A8</f>
        <v>227    comedor I+D+i</v>
      </c>
      <c r="H2" t="str">
        <f>'ETIQUETAS2-BIS'!A9</f>
        <v>108    comedor Rocha</v>
      </c>
      <c r="I2" t="str">
        <f>'ETIQUETAS2-BIS'!A10</f>
        <v>66    comedor Rocha</v>
      </c>
      <c r="J2" t="str">
        <f>'ETIQUETAS2-BIS'!A11</f>
        <v>29    comedor Rocha</v>
      </c>
      <c r="K2" t="str">
        <f>'ETIQUETAS2-BIS'!A12</f>
        <v>131    comedor Rocha</v>
      </c>
      <c r="L2" t="str">
        <f>'ETIQUETAS2-BIS'!A13</f>
        <v>19    comedor Rocha</v>
      </c>
      <c r="M2" t="str">
        <f>'ETIQUETAS2-BIS'!A14</f>
        <v>174    comedor I+D+i</v>
      </c>
      <c r="N2" t="str">
        <f>'ETIQUETAS2-BIS'!A15</f>
        <v>96    comedor Comercial</v>
      </c>
      <c r="O2" t="str">
        <f>'ETIQUETAS2-BIS'!A16</f>
        <v>196    comedor Rocha</v>
      </c>
      <c r="P2" t="str">
        <f>'ETIQUETAS2-BIS'!A17</f>
        <v>46    MAXWELL</v>
      </c>
      <c r="Q2" t="str">
        <f>'ETIQUETAS2-BIS'!A18</f>
        <v>26    MAXWELL</v>
      </c>
      <c r="R2" t="str">
        <f>'ETIQUETAS2-BIS'!A19</f>
        <v>7    comedor I+D+i</v>
      </c>
      <c r="S2" t="str">
        <f>'ETIQUETAS2-BIS'!A20</f>
        <v>90    comedor Comercial</v>
      </c>
      <c r="T2" t="str">
        <f>'ETIQUETAS2-BIS'!A21</f>
        <v>53    comedor Rocha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Manuel Regueiro Seoane</v>
      </c>
      <c r="B3" t="str">
        <f>'ETIQUETAS2-BIS'!B3</f>
        <v>AGUSTIN BARREIRO CASAIS</v>
      </c>
      <c r="C3" t="str">
        <f>'ETIQUETAS2-BIS'!B4</f>
        <v>Silvia González Vilas</v>
      </c>
      <c r="D3" t="str">
        <f>'ETIQUETAS2-BIS'!B5</f>
        <v>Estefanía Vigo Caramés</v>
      </c>
      <c r="E3" t="str">
        <f>'ETIQUETAS2-BIS'!B6</f>
        <v>JOSE NEGREIRA CHAVES</v>
      </c>
      <c r="F3" t="str">
        <f>'ETIQUETAS2-BIS'!B7</f>
        <v>Pablo Arufe Lires</v>
      </c>
      <c r="G3" t="str">
        <f>'ETIQUETAS2-BIS'!B8</f>
        <v>Miguel Angel Piñeiro Martínez</v>
      </c>
      <c r="H3" t="str">
        <f>'ETIQUETAS2-BIS'!B9</f>
        <v>Francisco Javier Martínez Alonso</v>
      </c>
      <c r="I3" t="str">
        <f>'ETIQUETAS2-BIS'!B10</f>
        <v>Anxo Fernandez Iglesias</v>
      </c>
      <c r="J3" t="str">
        <f>'ETIQUETAS2-BIS'!B11</f>
        <v>Santiago Antón Area</v>
      </c>
      <c r="K3" t="str">
        <f>'ETIQUETAS2-BIS'!B12</f>
        <v>David Gonzalez Casete</v>
      </c>
      <c r="L3" t="str">
        <f>'ETIQUETAS2-BIS'!B13</f>
        <v>Luis Carlos Argudín Diéguez</v>
      </c>
      <c r="M3" t="str">
        <f>'ETIQUETAS2-BIS'!B14</f>
        <v>Lorena Domínguez Carrera</v>
      </c>
      <c r="N3" t="str">
        <f>'ETIQUETAS2-BIS'!B15</f>
        <v>Carmen Diéguez Vázquez</v>
      </c>
      <c r="O3" t="str">
        <f>'ETIQUETAS2-BIS'!B16</f>
        <v>LUIS MIGUEL GRELA LOPEZ</v>
      </c>
      <c r="P3" t="str">
        <f>'ETIQUETAS2-BIS'!B17</f>
        <v>Paula González Barreto</v>
      </c>
      <c r="Q3" t="str">
        <f>'ETIQUETAS2-BIS'!B18</f>
        <v>Francisco Fariña Fernández</v>
      </c>
      <c r="R3" t="str">
        <f>'ETIQUETAS2-BIS'!B19</f>
        <v>Jorge Villarino Rey</v>
      </c>
      <c r="S3" t="str">
        <f>'ETIQUETAS2-BIS'!B20</f>
        <v>Mauricio Adrián Vilar Galván</v>
      </c>
      <c r="T3" t="str">
        <f>'ETIQUETAS2-BIS'!B21</f>
        <v>Gabriel Viqueira Miranda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C</v>
      </c>
      <c r="B4" t="str">
        <f>'ETIQUETAS2-BIS'!C3</f>
        <v>C</v>
      </c>
      <c r="C4" t="str">
        <f>'ETIQUETAS2-BIS'!C4</f>
        <v>C</v>
      </c>
      <c r="D4" t="str">
        <f>'ETIQUETAS2-BIS'!C5</f>
        <v>R</v>
      </c>
      <c r="E4" t="str">
        <f>'ETIQUETAS2-BIS'!C6</f>
        <v>C</v>
      </c>
      <c r="F4" t="str">
        <f>'ETIQUETAS2-BIS'!C7</f>
        <v>C</v>
      </c>
      <c r="G4" t="str">
        <f>'ETIQUETAS2-BIS'!C8</f>
        <v>I</v>
      </c>
      <c r="H4" t="str">
        <f>'ETIQUETAS2-BIS'!C9</f>
        <v>R</v>
      </c>
      <c r="I4" t="str">
        <f>'ETIQUETAS2-BIS'!C10</f>
        <v>R</v>
      </c>
      <c r="J4" t="str">
        <f>'ETIQUETAS2-BIS'!C11</f>
        <v>R</v>
      </c>
      <c r="K4" t="str">
        <f>'ETIQUETAS2-BIS'!C12</f>
        <v>R</v>
      </c>
      <c r="L4" t="str">
        <f>'ETIQUETAS2-BIS'!C13</f>
        <v>R</v>
      </c>
      <c r="M4" t="str">
        <f>'ETIQUETAS2-BIS'!C14</f>
        <v>I</v>
      </c>
      <c r="N4" t="str">
        <f>'ETIQUETAS2-BIS'!C15</f>
        <v>C</v>
      </c>
      <c r="O4" t="str">
        <f>'ETIQUETAS2-BIS'!C16</f>
        <v>R</v>
      </c>
      <c r="P4" t="str">
        <f>'ETIQUETAS2-BIS'!C17</f>
        <v>M</v>
      </c>
      <c r="Q4" t="str">
        <f>'ETIQUETAS2-BIS'!C18</f>
        <v>M</v>
      </c>
      <c r="R4" t="str">
        <f>'ETIQUETAS2-BIS'!C19</f>
        <v>I</v>
      </c>
      <c r="S4" t="str">
        <f>'ETIQUETAS2-BIS'!C20</f>
        <v>C</v>
      </c>
      <c r="T4" t="str">
        <f>'ETIQUETAS2-BIS'!C21</f>
        <v>R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topLeftCell="A4" zoomScale="60" zoomScaleNormal="60" workbookViewId="0">
      <selection activeCell="B13" sqref="B13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8" t="s">
        <v>601</v>
      </c>
    </row>
    <row r="2" spans="2:20" x14ac:dyDescent="0.25">
      <c r="B2" s="31" t="str">
        <f>ETIQUETA3!A2</f>
        <v>17    comedor Comercial</v>
      </c>
      <c r="G2" s="31" t="str">
        <f>ETIQUETA3!B2</f>
        <v>38    comedor Comercial</v>
      </c>
    </row>
    <row r="3" spans="2:20" x14ac:dyDescent="0.25">
      <c r="B3" s="31" t="str">
        <f>ETIQUETA3!A3</f>
        <v>Manuel Regueiro Seoane</v>
      </c>
      <c r="G3" s="31" t="str">
        <f>ETIQUETA3!B3</f>
        <v>AGUSTIN BARREIRO CASAIS</v>
      </c>
    </row>
    <row r="6" spans="2:20" ht="60" customHeight="1" x14ac:dyDescent="0.8">
      <c r="B6" s="32" t="str">
        <f>ETIQUETA3!A4</f>
        <v>C</v>
      </c>
      <c r="G6" s="32" t="str">
        <f>ETIQUETA3!B4</f>
        <v>C</v>
      </c>
    </row>
    <row r="7" spans="2:20" ht="80.099999999999994" customHeight="1" x14ac:dyDescent="0.25"/>
    <row r="8" spans="2:20" x14ac:dyDescent="0.25">
      <c r="B8" s="31" t="str">
        <f>ETIQUETA3!C2</f>
        <v>84    comedor Comercial</v>
      </c>
      <c r="G8" s="31" t="str">
        <f>ETIQUETA3!D2</f>
        <v>30    comedor Rocha</v>
      </c>
    </row>
    <row r="9" spans="2:20" x14ac:dyDescent="0.25">
      <c r="B9" s="31" t="str">
        <f>ETIQUETA3!C3</f>
        <v>Silvia González Vilas</v>
      </c>
      <c r="G9" s="31" t="str">
        <f>ETIQUETA3!D3</f>
        <v>Estefanía Vigo Caramés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R</v>
      </c>
    </row>
    <row r="13" spans="2:20" ht="80.099999999999994" customHeight="1" x14ac:dyDescent="0.25"/>
    <row r="14" spans="2:20" x14ac:dyDescent="0.25">
      <c r="B14" s="31" t="str">
        <f>ETIQUETA3!E2</f>
        <v>232    comedor Comercial</v>
      </c>
      <c r="G14" s="31" t="str">
        <f>ETIQUETA3!F2</f>
        <v>237    comedor Comercial</v>
      </c>
    </row>
    <row r="15" spans="2:20" x14ac:dyDescent="0.25">
      <c r="B15" s="31" t="str">
        <f>ETIQUETA3!E3</f>
        <v>JOSE NEGREIRA CHAVES</v>
      </c>
      <c r="G15" s="31" t="str">
        <f>ETIQUETA3!F3</f>
        <v>Pablo Arufe Lires</v>
      </c>
    </row>
    <row r="18" spans="2:14" ht="60" customHeight="1" x14ac:dyDescent="0.8">
      <c r="B18" s="32" t="str">
        <f>ETIQUETA3!E4</f>
        <v>C</v>
      </c>
      <c r="G18" s="32" t="str">
        <f>ETIQUETA3!F4</f>
        <v>C</v>
      </c>
    </row>
    <row r="19" spans="2:14" ht="80.099999999999994" customHeight="1" x14ac:dyDescent="0.25"/>
    <row r="20" spans="2:14" x14ac:dyDescent="0.25">
      <c r="B20" s="31" t="str">
        <f>ETIQUETA3!G2</f>
        <v>227    comedor I+D+i</v>
      </c>
      <c r="G20" s="31" t="str">
        <f>ETIQUETA3!H2</f>
        <v>108    comedor Rocha</v>
      </c>
    </row>
    <row r="21" spans="2:14" x14ac:dyDescent="0.25">
      <c r="B21" s="31" t="str">
        <f>ETIQUETA3!G3</f>
        <v>Miguel Angel Piñeiro Martínez</v>
      </c>
      <c r="G21" s="31" t="str">
        <f>ETIQUETA3!H3</f>
        <v>Francisco Javier Martínez Alonso</v>
      </c>
    </row>
    <row r="24" spans="2:14" ht="60" customHeight="1" x14ac:dyDescent="0.8">
      <c r="B24" s="32" t="str">
        <f>ETIQUETA3!G4</f>
        <v>I</v>
      </c>
      <c r="G24" s="32" t="str">
        <f>ETIQUETA3!H4</f>
        <v>R</v>
      </c>
    </row>
    <row r="25" spans="2:14" ht="80.099999999999994" customHeight="1" x14ac:dyDescent="0.25"/>
    <row r="26" spans="2:14" x14ac:dyDescent="0.25">
      <c r="B26" s="31" t="str">
        <f>ETIQUETA3!I2</f>
        <v>66    comedor Rocha</v>
      </c>
      <c r="G26" s="31" t="str">
        <f>ETIQUETA3!J2</f>
        <v>29    comedor Rocha</v>
      </c>
      <c r="M26" s="31"/>
      <c r="N26" s="31"/>
    </row>
    <row r="27" spans="2:14" x14ac:dyDescent="0.25">
      <c r="B27" s="31" t="str">
        <f>ETIQUETA3!I3</f>
        <v>Anxo Fernandez Iglesias</v>
      </c>
      <c r="G27" s="31" t="str">
        <f>ETIQUETA3!J3</f>
        <v>Santiago Antón Area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R</v>
      </c>
      <c r="G30" s="32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8" t="s">
        <v>602</v>
      </c>
    </row>
    <row r="2" spans="2:7" x14ac:dyDescent="0.25">
      <c r="B2" s="31" t="str">
        <f>ETIQUETA3!K2</f>
        <v>131    comedor Rocha</v>
      </c>
      <c r="G2" s="31" t="str">
        <f>ETIQUETA3!L2</f>
        <v>19    comedor Rocha</v>
      </c>
    </row>
    <row r="3" spans="2:7" x14ac:dyDescent="0.25">
      <c r="B3" s="31" t="str">
        <f>ETIQUETA3!K3</f>
        <v>David Gonzalez Casete</v>
      </c>
      <c r="G3" s="31" t="str">
        <f>ETIQUETA3!L3</f>
        <v>Luis Carlos Argudín Diéguez</v>
      </c>
    </row>
    <row r="6" spans="2:7" ht="60" customHeight="1" x14ac:dyDescent="0.8">
      <c r="B6" s="32" t="str">
        <f>ETIQUETA3!K4</f>
        <v>R</v>
      </c>
      <c r="G6" s="32" t="str">
        <f>ETIQUETA3!L4</f>
        <v>R</v>
      </c>
    </row>
    <row r="7" spans="2:7" ht="80.099999999999994" customHeight="1" x14ac:dyDescent="0.25"/>
    <row r="8" spans="2:7" x14ac:dyDescent="0.25">
      <c r="B8" s="31" t="str">
        <f>ETIQUETA3!M2</f>
        <v>174    comedor I+D+i</v>
      </c>
      <c r="G8" s="31" t="str">
        <f>ETIQUETA3!N2</f>
        <v>96    comedor Comercial</v>
      </c>
    </row>
    <row r="9" spans="2:7" x14ac:dyDescent="0.25">
      <c r="B9" s="31" t="str">
        <f>ETIQUETA3!M3</f>
        <v>Lorena Domínguez Carrera</v>
      </c>
      <c r="G9" s="31" t="str">
        <f>ETIQUETA3!N3</f>
        <v>Carmen Diéguez Vázquez</v>
      </c>
    </row>
    <row r="12" spans="2:7" ht="60" customHeight="1" x14ac:dyDescent="0.8">
      <c r="B12" s="32" t="str">
        <f>ETIQUETA3!M4</f>
        <v>I</v>
      </c>
      <c r="G12" s="32" t="str">
        <f>ETIQUETA3!N4</f>
        <v>C</v>
      </c>
    </row>
    <row r="13" spans="2:7" ht="80.099999999999994" customHeight="1" x14ac:dyDescent="0.25"/>
    <row r="14" spans="2:7" x14ac:dyDescent="0.25">
      <c r="B14" s="31" t="str">
        <f>ETIQUETA3!O2</f>
        <v>196    comedor Rocha</v>
      </c>
      <c r="G14" s="31" t="str">
        <f>ETIQUETA3!P2</f>
        <v>46    MAXWELL</v>
      </c>
    </row>
    <row r="15" spans="2:7" x14ac:dyDescent="0.25">
      <c r="B15" s="31" t="str">
        <f>ETIQUETA3!O3</f>
        <v>LUIS MIGUEL GRELA LOPEZ</v>
      </c>
      <c r="G15" s="31" t="str">
        <f>ETIQUETA3!P3</f>
        <v>Paula González Barreto</v>
      </c>
    </row>
    <row r="18" spans="2:7" ht="60" customHeight="1" x14ac:dyDescent="0.8">
      <c r="B18" s="32" t="str">
        <f>ETIQUETA3!O4</f>
        <v>R</v>
      </c>
      <c r="G18" s="32" t="str">
        <f>ETIQUETA3!P4</f>
        <v>M</v>
      </c>
    </row>
    <row r="19" spans="2:7" ht="80.099999999999994" customHeight="1" x14ac:dyDescent="0.25"/>
    <row r="20" spans="2:7" x14ac:dyDescent="0.25">
      <c r="B20" s="31" t="str">
        <f>ETIQUETA3!Q2</f>
        <v>26    MAXWELL</v>
      </c>
      <c r="G20" s="31" t="str">
        <f>ETIQUETA3!R2</f>
        <v>7    comedor I+D+i</v>
      </c>
    </row>
    <row r="21" spans="2:7" x14ac:dyDescent="0.25">
      <c r="B21" s="31" t="str">
        <f>ETIQUETA3!Q3</f>
        <v>Francisco Fariña Fernández</v>
      </c>
      <c r="G21" s="31" t="str">
        <f>ETIQUETA3!R3</f>
        <v>Jorge Villarino Rey</v>
      </c>
    </row>
    <row r="24" spans="2:7" ht="60" customHeight="1" x14ac:dyDescent="0.8">
      <c r="B24" s="32" t="str">
        <f>ETIQUETA3!Q4</f>
        <v>M</v>
      </c>
      <c r="G24" s="32" t="str">
        <f>ETIQUETA3!R4</f>
        <v>I</v>
      </c>
    </row>
    <row r="25" spans="2:7" ht="80.099999999999994" customHeight="1" x14ac:dyDescent="0.25"/>
    <row r="26" spans="2:7" x14ac:dyDescent="0.25">
      <c r="B26" s="31" t="str">
        <f>ETIQUETA3!S2</f>
        <v>90    comedor Comercial</v>
      </c>
      <c r="G26" s="31" t="str">
        <f>ETIQUETA3!T2</f>
        <v>53    comedor Rocha</v>
      </c>
    </row>
    <row r="27" spans="2:7" x14ac:dyDescent="0.25">
      <c r="B27" s="31" t="str">
        <f>ETIQUETA3!S3</f>
        <v>Mauricio Adrián Vilar Galván</v>
      </c>
      <c r="G27" s="31" t="str">
        <f>ETIQUETA3!T3</f>
        <v>Gabriel Viqueira Miranda</v>
      </c>
    </row>
    <row r="30" spans="2:7" ht="60" customHeight="1" x14ac:dyDescent="0.8">
      <c r="B30" s="32" t="str">
        <f>ETIQUETA3!S4</f>
        <v>C</v>
      </c>
      <c r="G30" s="32" t="str">
        <f>ETIQUETA3!T4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13" zoomScale="60" zoomScaleNormal="60" workbookViewId="0">
      <selection activeCell="B2" sqref="B2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8" t="s">
        <v>603</v>
      </c>
    </row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0.099999999999994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0.099999999999994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0.099999999999994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30-09-20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cp:lastPrinted>2020-07-13T16:31:32Z</cp:lastPrinted>
  <dcterms:created xsi:type="dcterms:W3CDTF">2020-03-03T15:15:23Z</dcterms:created>
  <dcterms:modified xsi:type="dcterms:W3CDTF">2020-09-30T07:53:03Z</dcterms:modified>
</cp:coreProperties>
</file>