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C647D8ED-BEB5-4A6B-AD56-55769BC4C9A3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LIENTES" sheetId="1" state="hidden" r:id="rId1"/>
    <sheet name="01-07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IQUETA5" sheetId="8" r:id="rId7"/>
    <sheet name="1-10" sheetId="13" r:id="rId8"/>
    <sheet name="11-20" sheetId="14" r:id="rId9"/>
    <sheet name="20-30" sheetId="16" r:id="rId10"/>
    <sheet name="31-40" sheetId="17" r:id="rId11"/>
    <sheet name="AGRUPACION" sheetId="12" r:id="rId12"/>
  </sheets>
  <calcPr calcId="191029"/>
  <pivotCaches>
    <pivotCache cacheId="0" r:id="rId13"/>
    <pivotCache cacheId="7" r:id="rId14"/>
    <pivotCache cacheId="10" r:id="rId15"/>
    <pivotCache cacheId="13" r:id="rId16"/>
    <pivotCache cacheId="16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G120" i="8" l="1"/>
  <c r="G117" i="8"/>
  <c r="G116" i="8"/>
  <c r="B120" i="8"/>
  <c r="B117" i="8"/>
  <c r="B116" i="8"/>
  <c r="G114" i="8"/>
  <c r="G111" i="8"/>
  <c r="G110" i="8"/>
  <c r="B114" i="8"/>
  <c r="B111" i="8"/>
  <c r="B110" i="8"/>
  <c r="L55" i="4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3" i="9" s="1"/>
  <c r="B4" i="6" s="1"/>
  <c r="C4" i="4"/>
  <c r="C4" i="9" s="1"/>
  <c r="C4" i="6" s="1"/>
  <c r="C5" i="4"/>
  <c r="C5" i="9" s="1"/>
  <c r="D4" i="6" s="1"/>
  <c r="C6" i="4"/>
  <c r="C6" i="9" s="1"/>
  <c r="E4" i="6" s="1"/>
  <c r="C7" i="4"/>
  <c r="C7" i="9" s="1"/>
  <c r="F4" i="6" s="1"/>
  <c r="C8" i="4"/>
  <c r="C8" i="9" s="1"/>
  <c r="G4" i="6" s="1"/>
  <c r="C9" i="4"/>
  <c r="C9" i="9" s="1"/>
  <c r="H4" i="6" s="1"/>
  <c r="C10" i="4"/>
  <c r="C10" i="9" s="1"/>
  <c r="I4" i="6" s="1"/>
  <c r="C11" i="4"/>
  <c r="C11" i="9" s="1"/>
  <c r="J4" i="6" s="1"/>
  <c r="C12" i="4"/>
  <c r="C12" i="9" s="1"/>
  <c r="K4" i="6" s="1"/>
  <c r="C13" i="4"/>
  <c r="C13" i="9" s="1"/>
  <c r="L4" i="6" s="1"/>
  <c r="C14" i="4"/>
  <c r="C14" i="9" s="1"/>
  <c r="M4" i="6" s="1"/>
  <c r="C15" i="4"/>
  <c r="C15" i="9" s="1"/>
  <c r="N4" i="6" s="1"/>
  <c r="C16" i="4"/>
  <c r="C16" i="9" s="1"/>
  <c r="O4" i="6" s="1"/>
  <c r="C17" i="4"/>
  <c r="C17" i="9" s="1"/>
  <c r="P4" i="6" s="1"/>
  <c r="C18" i="4"/>
  <c r="C18" i="9" s="1"/>
  <c r="Q4" i="6" s="1"/>
  <c r="C19" i="4"/>
  <c r="C19" i="9" s="1"/>
  <c r="C20" i="4"/>
  <c r="C20" i="9" s="1"/>
  <c r="S4" i="6" s="1"/>
  <c r="C21" i="4"/>
  <c r="C21" i="9" s="1"/>
  <c r="C22" i="4"/>
  <c r="C22" i="9" s="1"/>
  <c r="U4" i="6" s="1"/>
  <c r="B6" i="16" s="1"/>
  <c r="C23" i="4"/>
  <c r="C23" i="9" s="1"/>
  <c r="V4" i="6" s="1"/>
  <c r="G6" i="16" s="1"/>
  <c r="C24" i="4"/>
  <c r="C24" i="9" s="1"/>
  <c r="W4" i="6" s="1"/>
  <c r="B12" i="16" s="1"/>
  <c r="C25" i="4"/>
  <c r="C25" i="9" s="1"/>
  <c r="X4" i="6" s="1"/>
  <c r="G12" i="16" s="1"/>
  <c r="C26" i="4"/>
  <c r="C26" i="9" s="1"/>
  <c r="Y4" i="6" s="1"/>
  <c r="B18" i="16" s="1"/>
  <c r="C27" i="4"/>
  <c r="C27" i="9" s="1"/>
  <c r="Z4" i="6" s="1"/>
  <c r="C28" i="4"/>
  <c r="C28" i="9" s="1"/>
  <c r="AA4" i="6" s="1"/>
  <c r="B24" i="16" s="1"/>
  <c r="C29" i="4"/>
  <c r="C29" i="9" s="1"/>
  <c r="AB4" i="6" s="1"/>
  <c r="G24" i="16" s="1"/>
  <c r="C30" i="4"/>
  <c r="C30" i="9" s="1"/>
  <c r="AC4" i="6" s="1"/>
  <c r="C31" i="4"/>
  <c r="C31" i="9" s="1"/>
  <c r="AD4" i="6" s="1"/>
  <c r="C32" i="4"/>
  <c r="C32" i="9" s="1"/>
  <c r="AE4" i="6" s="1"/>
  <c r="C33" i="4"/>
  <c r="C33" i="9" s="1"/>
  <c r="AF4" i="6" s="1"/>
  <c r="C34" i="4"/>
  <c r="C34" i="9" s="1"/>
  <c r="AG4" i="6" s="1"/>
  <c r="C35" i="4"/>
  <c r="C35" i="9" s="1"/>
  <c r="AH4" i="6" s="1"/>
  <c r="C36" i="4"/>
  <c r="C36" i="9" s="1"/>
  <c r="AI4" i="6" s="1"/>
  <c r="C37" i="4"/>
  <c r="C37" i="9" s="1"/>
  <c r="AJ4" i="6" s="1"/>
  <c r="C38" i="4"/>
  <c r="C38" i="9" s="1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2" i="4"/>
  <c r="C2" i="9" s="1"/>
  <c r="A4" i="6" s="1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G18" i="16" l="1"/>
  <c r="G30" i="16"/>
  <c r="G30" i="8"/>
  <c r="G30" i="13"/>
  <c r="G6" i="8"/>
  <c r="G6" i="13"/>
  <c r="B30" i="8"/>
  <c r="B30" i="13"/>
  <c r="G24" i="8"/>
  <c r="G24" i="13"/>
  <c r="B24" i="8"/>
  <c r="B24" i="13"/>
  <c r="B6" i="8"/>
  <c r="B6" i="13"/>
  <c r="G18" i="8"/>
  <c r="G18" i="13"/>
  <c r="B12" i="8"/>
  <c r="B12" i="13"/>
  <c r="B18" i="8"/>
  <c r="B18" i="13"/>
  <c r="G12" i="8"/>
  <c r="G12" i="13"/>
  <c r="B108" i="8"/>
  <c r="B18" i="17"/>
  <c r="B102" i="8"/>
  <c r="B12" i="17"/>
  <c r="G96" i="8"/>
  <c r="G6" i="17"/>
  <c r="G102" i="8"/>
  <c r="G12" i="17"/>
  <c r="B96" i="8"/>
  <c r="B6" i="17"/>
  <c r="B90" i="8"/>
  <c r="B30" i="16"/>
  <c r="G108" i="8"/>
  <c r="G18" i="17"/>
  <c r="B60" i="8"/>
  <c r="B30" i="14"/>
  <c r="G72" i="8"/>
  <c r="G48" i="8"/>
  <c r="G18" i="14"/>
  <c r="B72" i="8"/>
  <c r="B84" i="8"/>
  <c r="B54" i="8"/>
  <c r="B24" i="14"/>
  <c r="G66" i="8"/>
  <c r="B66" i="8"/>
  <c r="B78" i="8"/>
  <c r="G84" i="8"/>
  <c r="B48" i="8"/>
  <c r="B18" i="14"/>
  <c r="B36" i="8"/>
  <c r="B6" i="14"/>
  <c r="G36" i="8"/>
  <c r="G6" i="14"/>
  <c r="G42" i="8"/>
  <c r="G12" i="14"/>
  <c r="B42" i="8"/>
  <c r="B12" i="14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11"/>
  <c r="A41" i="4"/>
  <c r="B41" i="11"/>
  <c r="A39" i="4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11"/>
  <c r="A42" i="4"/>
  <c r="B42" i="11"/>
  <c r="A40" i="4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G90" i="8"/>
  <c r="G78" i="8"/>
  <c r="T4" i="6"/>
  <c r="R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G14" i="16" s="1"/>
  <c r="A23" i="9"/>
  <c r="V2" i="6" s="1"/>
  <c r="G2" i="1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G15" i="16" s="1"/>
  <c r="A23" i="4"/>
  <c r="B23" i="9" s="1"/>
  <c r="V3" i="6" s="1"/>
  <c r="G3" i="16" s="1"/>
  <c r="A19" i="4"/>
  <c r="B19" i="9" s="1"/>
  <c r="R3" i="6" s="1"/>
  <c r="A10" i="4"/>
  <c r="B10" i="9" s="1"/>
  <c r="I3" i="6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B14" i="1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G21" i="16" s="1"/>
  <c r="A25" i="4"/>
  <c r="B25" i="9" s="1"/>
  <c r="X3" i="6" s="1"/>
  <c r="G9" i="1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B21" i="16" s="1"/>
  <c r="A26" i="4"/>
  <c r="A24" i="4"/>
  <c r="B24" i="9" s="1"/>
  <c r="W3" i="6" s="1"/>
  <c r="B9" i="1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G20" i="16" s="1"/>
  <c r="A25" i="9"/>
  <c r="X2" i="6" s="1"/>
  <c r="G8" i="16" s="1"/>
  <c r="A12" i="9"/>
  <c r="K2" i="6" s="1"/>
  <c r="A8" i="9"/>
  <c r="G2" i="6" s="1"/>
  <c r="A4" i="9"/>
  <c r="C2" i="6" s="1"/>
  <c r="A17" i="9"/>
  <c r="P2" i="6" s="1"/>
  <c r="A22" i="9"/>
  <c r="U2" i="6" s="1"/>
  <c r="B2" i="1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B20" i="16" s="1"/>
  <c r="A24" i="9"/>
  <c r="W2" i="6" s="1"/>
  <c r="B8" i="1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1" i="8" l="1"/>
  <c r="G21" i="13"/>
  <c r="B9" i="8"/>
  <c r="B9" i="13"/>
  <c r="G8" i="8"/>
  <c r="G8" i="13"/>
  <c r="B27" i="8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92" i="8"/>
  <c r="B2" i="17"/>
  <c r="G104" i="8"/>
  <c r="G14" i="17"/>
  <c r="B87" i="8"/>
  <c r="B27" i="16"/>
  <c r="B93" i="8"/>
  <c r="B3" i="17"/>
  <c r="G105" i="8"/>
  <c r="G15" i="17"/>
  <c r="B104" i="8"/>
  <c r="B14" i="17"/>
  <c r="G93" i="8"/>
  <c r="G3" i="17"/>
  <c r="B86" i="8"/>
  <c r="B26" i="16"/>
  <c r="G87" i="8"/>
  <c r="G27" i="16"/>
  <c r="B105" i="8"/>
  <c r="B15" i="17"/>
  <c r="B98" i="8"/>
  <c r="B8" i="17"/>
  <c r="G99" i="8"/>
  <c r="G9" i="17"/>
  <c r="G86" i="8"/>
  <c r="G26" i="16"/>
  <c r="G98" i="8"/>
  <c r="G8" i="17"/>
  <c r="G92" i="8"/>
  <c r="G2" i="17"/>
  <c r="B57" i="8"/>
  <c r="B27" i="14"/>
  <c r="G80" i="8"/>
  <c r="G50" i="8"/>
  <c r="G20" i="14"/>
  <c r="G60" i="8"/>
  <c r="G30" i="14"/>
  <c r="G45" i="8"/>
  <c r="G15" i="14"/>
  <c r="B50" i="8"/>
  <c r="B20" i="14"/>
  <c r="B69" i="8"/>
  <c r="B56" i="8"/>
  <c r="B26" i="14"/>
  <c r="G74" i="8"/>
  <c r="G54" i="8"/>
  <c r="G24" i="14"/>
  <c r="B80" i="8"/>
  <c r="B62" i="8"/>
  <c r="G57" i="8"/>
  <c r="G27" i="14"/>
  <c r="B68" i="8"/>
  <c r="G44" i="8"/>
  <c r="G14" i="14"/>
  <c r="B81" i="8"/>
  <c r="G51" i="8"/>
  <c r="G21" i="14"/>
  <c r="B51" i="8"/>
  <c r="B21" i="14"/>
  <c r="G68" i="8"/>
  <c r="G56" i="8"/>
  <c r="G26" i="14"/>
  <c r="G69" i="8"/>
  <c r="G63" i="8"/>
  <c r="G81" i="8"/>
  <c r="B74" i="8"/>
  <c r="G75" i="8"/>
  <c r="G62" i="8"/>
  <c r="B45" i="8"/>
  <c r="B15" i="14"/>
  <c r="B44" i="8"/>
  <c r="B14" i="14"/>
  <c r="G33" i="8"/>
  <c r="G3" i="14"/>
  <c r="G32" i="8"/>
  <c r="G2" i="14"/>
  <c r="B38" i="8"/>
  <c r="B8" i="14"/>
  <c r="G39" i="8"/>
  <c r="G9" i="14"/>
  <c r="B33" i="8"/>
  <c r="B3" i="14"/>
  <c r="B32" i="8"/>
  <c r="B2" i="14"/>
  <c r="G38" i="8"/>
  <c r="G8" i="14"/>
  <c r="B26" i="9"/>
  <c r="Y3" i="6" s="1"/>
  <c r="B15" i="16" s="1"/>
  <c r="B22" i="9"/>
  <c r="U3" i="6" s="1"/>
  <c r="B3" i="16" s="1"/>
  <c r="B34" i="9"/>
  <c r="AG3" i="6" s="1"/>
  <c r="B6" i="9"/>
  <c r="E3" i="6" s="1"/>
  <c r="B14" i="9"/>
  <c r="M3" i="6" s="1"/>
  <c r="B15" i="8" l="1"/>
  <c r="B15" i="13"/>
  <c r="B99" i="8"/>
  <c r="B9" i="17"/>
  <c r="B75" i="8"/>
  <c r="B63" i="8"/>
  <c r="B39" i="8"/>
  <c r="B9" i="14"/>
</calcChain>
</file>

<file path=xl/sharedStrings.xml><?xml version="1.0" encoding="utf-8"?>
<sst xmlns="http://schemas.openxmlformats.org/spreadsheetml/2006/main" count="1088" uniqueCount="606">
  <si>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</si>
  <si>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</si>
  <si>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</si>
  <si>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</si>
  <si>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</si>
  <si>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</si>
  <si>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</si>
  <si>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</si>
  <si>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</si>
  <si>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</si>
  <si>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</si>
  <si>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</si>
  <si>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</si>
  <si>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</si>
  <si>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</si>
  <si>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</si>
  <si>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</si>
  <si>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</si>
  <si>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</si>
  <si>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</si>
  <si>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</si>
  <si>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</si>
  <si>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</si>
  <si>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</si>
  <si>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</si>
  <si>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</si>
  <si>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</si>
  <si>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</si>
  <si>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</si>
  <si>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</si>
  <si>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</si>
  <si>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</si>
  <si>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</si>
  <si>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</si>
  <si>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</si>
  <si>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</si>
  <si>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</si>
  <si>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</si>
  <si>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</si>
  <si>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</si>
  <si>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</si>
  <si>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</si>
  <si>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</si>
  <si>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</si>
  <si>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</si>
  <si>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</si>
  <si>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</si>
  <si>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</si>
  <si>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</si>
  <si>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</si>
  <si>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</si>
  <si>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</si>
  <si>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</si>
  <si>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</si>
  <si>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</si>
  <si>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</si>
  <si>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</si>
  <si>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</si>
  <si>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</si>
  <si>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</si>
  <si>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</si>
  <si>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</si>
  <si>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</si>
  <si>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</si>
  <si>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</si>
  <si>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</si>
  <si>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</si>
  <si>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</si>
  <si>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</si>
  <si>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</si>
  <si>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</si>
  <si>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</si>
  <si>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</si>
  <si>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</si>
  <si>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</si>
  <si>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</si>
  <si>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</si>
  <si>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</si>
  <si>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</si>
  <si>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</si>
  <si>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</si>
  <si>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</si>
  <si>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</si>
  <si>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</si>
  <si>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</si>
  <si>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</si>
  <si>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</si>
  <si>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</si>
  <si>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</si>
  <si>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</si>
  <si>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</si>
  <si>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</si>
  <si>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</si>
  <si>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</si>
  <si>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</si>
  <si>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</si>
  <si>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</si>
  <si>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</si>
  <si>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</si>
  <si>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</si>
  <si>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</si>
  <si>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</si>
  <si>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</si>
  <si>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</si>
  <si>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</si>
  <si>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</si>
  <si>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</si>
  <si>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</si>
  <si>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</si>
  <si>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</si>
  <si>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</si>
  <si>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</si>
  <si>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</si>
  <si>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</si>
  <si>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</si>
  <si>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</si>
  <si>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</si>
  <si>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</si>
  <si>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</si>
  <si>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</si>
  <si>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</si>
  <si>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</si>
  <si>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</si>
  <si>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</si>
  <si>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</si>
  <si>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</si>
  <si>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</si>
  <si>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</si>
  <si>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</si>
  <si>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</si>
  <si>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</si>
  <si>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</si>
  <si>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</si>
  <si>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</si>
  <si>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</si>
  <si>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</si>
  <si>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</si>
  <si>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</si>
  <si>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</si>
  <si>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</si>
  <si>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</si>
  <si>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</si>
  <si>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</si>
  <si>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</si>
  <si>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</si>
  <si>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</si>
  <si>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</si>
  <si>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</si>
  <si>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</si>
  <si>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</si>
  <si>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</si>
  <si>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</si>
  <si>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</si>
  <si>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</si>
  <si>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</si>
  <si>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</si>
  <si>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</si>
  <si>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</si>
  <si>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</si>
  <si>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</si>
  <si>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</si>
  <si>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</si>
  <si>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</si>
  <si>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</si>
  <si>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</si>
  <si>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</si>
  <si>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</si>
  <si>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</si>
  <si>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</si>
  <si>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</si>
  <si>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</si>
  <si>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</si>
  <si>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</si>
  <si>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</si>
  <si>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</si>
  <si>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</si>
  <si>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</si>
  <si>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</si>
  <si>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</si>
  <si>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</si>
  <si>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</si>
  <si>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</si>
  <si>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</si>
  <si>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</si>
  <si>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</si>
  <si>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</si>
  <si>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</si>
  <si>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</si>
  <si>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</si>
  <si>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</si>
  <si>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</si>
  <si>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</si>
  <si>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</si>
  <si>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</si>
  <si>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</si>
  <si>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</si>
  <si>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</si>
  <si>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</si>
  <si>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</si>
  <si>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</si>
  <si>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</si>
  <si>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</si>
  <si>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</si>
  <si>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</si>
  <si>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</si>
  <si>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</si>
  <si>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</si>
  <si>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</si>
  <si>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</si>
  <si>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</si>
  <si>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</si>
  <si>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</si>
  <si>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</si>
  <si>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</si>
  <si>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</si>
  <si>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</si>
  <si>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</si>
  <si>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</si>
  <si>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</si>
  <si>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</si>
  <si>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</si>
  <si>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</si>
  <si>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</si>
  <si>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</si>
  <si>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</si>
  <si>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</si>
  <si>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</si>
  <si>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</si>
  <si>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</si>
  <si>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</si>
  <si>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</si>
  <si>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</si>
  <si>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</si>
  <si>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</si>
  <si>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</si>
  <si>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</si>
  <si>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</si>
  <si>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</si>
  <si>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</si>
  <si>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</si>
  <si>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</si>
  <si>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</si>
  <si>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</si>
  <si>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</si>
  <si>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</si>
  <si>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</si>
  <si>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</si>
  <si>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</si>
  <si>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</si>
  <si>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</si>
  <si>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</si>
  <si>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</si>
  <si>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</si>
  <si>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</si>
  <si>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YOGURT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</si>
  <si>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</si>
  <si>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</si>
  <si>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</si>
  <si>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</si>
  <si>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</si>
  <si>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</si>
  <si>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</si>
  <si>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</si>
  <si>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</si>
  <si>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</si>
  <si>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</si>
  <si>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</si>
  <si>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</si>
  <si>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</si>
  <si>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</si>
  <si>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</si>
  <si>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</si>
  <si>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</si>
  <si>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</si>
  <si>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</si>
  <si>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>MENESTRA DE VERDURAS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</si>
  <si>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</si>
  <si>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</si>
  <si>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</si>
  <si>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</si>
  <si>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</si>
  <si>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</si>
  <si>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</si>
  <si>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</si>
  <si>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</si>
  <si>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</si>
  <si>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</si>
  <si>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</si>
  <si>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</si>
  <si>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</si>
  <si>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</si>
  <si>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</si>
  <si>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</si>
  <si>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</si>
  <si>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</si>
  <si>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</si>
  <si>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</si>
  <si>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</si>
  <si>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</si>
  <si>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</si>
  <si>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</si>
  <si>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</si>
  <si>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</si>
  <si>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</si>
  <si>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</si>
  <si>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</si>
  <si>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</si>
  <si>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</si>
  <si>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</si>
  <si>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</si>
  <si>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</si>
  <si>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</si>
  <si>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</si>
  <si>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</si>
  <si>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</si>
  <si>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</si>
  <si>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</si>
  <si>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</si>
  <si>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</si>
  <si>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</si>
  <si>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</si>
  <si>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</si>
  <si>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</si>
  <si>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</si>
  <si>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</si>
  <si>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</si>
  <si>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</si>
  <si>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</si>
  <si>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</si>
  <si>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</si>
  <si>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</si>
  <si>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</si>
  <si>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</si>
  <si>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</si>
  <si>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</si>
  <si>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</si>
  <si>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</si>
  <si>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</si>
  <si>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</si>
  <si>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</si>
  <si>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</si>
  <si>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</si>
  <si>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</si>
  <si>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</si>
  <si>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</si>
  <si>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</si>
  <si>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</si>
  <si>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</si>
  <si>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</si>
  <si>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</si>
  <si>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</si>
  <si>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</si>
  <si>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</si>
  <si>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</si>
  <si>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</si>
  <si>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</si>
  <si>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</si>
  <si>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</si>
  <si>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</si>
  <si>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</si>
  <si>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</si>
  <si>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</si>
  <si>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</si>
  <si>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</si>
  <si>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</si>
  <si>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</si>
  <si>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</si>
  <si>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</si>
  <si>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</si>
  <si>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</si>
  <si>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</si>
  <si>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</si>
  <si>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</si>
  <si>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</si>
  <si>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</si>
  <si>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</si>
  <si>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</si>
  <si>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</si>
  <si>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</si>
  <si>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</si>
  <si>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</si>
  <si>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</si>
  <si>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</si>
  <si>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</si>
  <si>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</si>
  <si>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</si>
  <si>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</si>
  <si>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</si>
  <si>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</si>
  <si>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</si>
  <si>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</si>
  <si>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</si>
  <si>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</si>
  <si>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</si>
  <si>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</si>
  <si>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</si>
  <si>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</si>
  <si>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</si>
  <si>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</si>
  <si>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</si>
  <si>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</si>
  <si>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</si>
  <si>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</si>
  <si>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</si>
  <si>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</si>
  <si>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</si>
  <si>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</si>
  <si>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</si>
  <si>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</si>
  <si>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</si>
  <si>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</si>
  <si>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</si>
  <si>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</si>
  <si>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</si>
  <si>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</si>
  <si>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</si>
  <si>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</si>
  <si>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</si>
  <si>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</si>
  <si>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</si>
  <si>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</si>
  <si>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</si>
  <si>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</si>
  <si>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</si>
  <si>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</si>
  <si>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</si>
  <si>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</si>
  <si>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</si>
  <si>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</si>
  <si>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</si>
  <si>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</si>
  <si>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</si>
  <si>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</si>
  <si>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</si>
  <si>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</si>
  <si>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</si>
  <si>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</si>
  <si>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</si>
  <si>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</si>
  <si>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</si>
  <si>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</si>
  <si>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</si>
  <si>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</si>
  <si>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</si>
  <si>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</si>
  <si>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</si>
  <si>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</si>
  <si>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</si>
  <si>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</si>
  <si>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</si>
  <si>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</si>
  <si>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</si>
  <si>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</si>
  <si>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</si>
  <si>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</si>
  <si>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</si>
  <si>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</si>
  <si>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</si>
  <si>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</si>
  <si>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</si>
  <si>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</si>
  <si>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</si>
  <si>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</si>
  <si>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</si>
  <si>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</si>
  <si>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</si>
  <si>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</si>
  <si>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</si>
  <si>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</si>
  <si>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</si>
  <si>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</si>
  <si>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</si>
  <si>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</si>
  <si>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</si>
  <si>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</si>
  <si>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</si>
  <si>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</si>
  <si>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</si>
  <si>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</si>
  <si>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</si>
  <si>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</si>
  <si>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</si>
  <si>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</si>
  <si>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</si>
  <si>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</si>
  <si>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</si>
  <si>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</si>
  <si>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</si>
  <si>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</si>
  <si>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</si>
  <si>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</si>
  <si>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</si>
  <si>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</si>
  <si>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</si>
  <si>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</si>
  <si>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</si>
  <si>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</si>
  <si>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</si>
  <si>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</si>
  <si>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</si>
  <si>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</si>
  <si>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</si>
  <si>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</si>
  <si>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</si>
  <si>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</si>
  <si>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</si>
  <si>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</si>
  <si>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</si>
  <si>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</si>
  <si>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</si>
  <si>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</si>
  <si>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</si>
  <si>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</si>
  <si>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</si>
  <si>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</si>
  <si>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</si>
  <si>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</si>
  <si>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</si>
  <si>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</si>
  <si>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</si>
  <si>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</si>
  <si>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</si>
  <si>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</si>
  <si>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</si>
  <si>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</si>
  <si>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</si>
  <si>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</si>
  <si>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</si>
  <si>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</si>
  <si>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</si>
  <si>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</si>
  <si>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</si>
  <si>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</si>
  <si>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</si>
  <si>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</si>
  <si>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</si>
  <si>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</si>
  <si>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</si>
  <si>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</si>
  <si>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</si>
  <si>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</si>
  <si>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</si>
  <si>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</si>
  <si>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</si>
  <si>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</si>
  <si>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</si>
  <si>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</si>
  <si>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</si>
  <si>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</si>
  <si>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</si>
  <si>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</si>
  <si>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</si>
  <si>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</si>
  <si>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</si>
  <si>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</si>
  <si>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</si>
  <si>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</si>
  <si>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</si>
  <si>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</si>
  <si>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</si>
  <si>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</si>
  <si>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</si>
  <si>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</si>
  <si>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</si>
  <si>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</si>
  <si>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</si>
  <si>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</si>
  <si>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</si>
  <si>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</si>
  <si>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</si>
  <si>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</si>
  <si>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</si>
  <si>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</si>
  <si>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</si>
  <si>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</si>
  <si>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</si>
  <si>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</si>
  <si>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</si>
  <si>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</si>
  <si>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</si>
  <si>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POLLO EN SU JUGO AL HORNO; PATATAS FRITAS</t>
  </si>
  <si>
    <t>POLLO EN SU JUGO AL HORNO; MENESTRA DE VERDURAS</t>
  </si>
  <si>
    <t>POLLO EN SU JUGO AL HORNO; ARROZ EN BLANCO</t>
  </si>
  <si>
    <t xml:space="preserve">BACALAO A LA PLANCHA CON PATATA PANADERA; </t>
  </si>
  <si>
    <t>FILETE DE TERNERA; MENESTRA DE VERDURAS</t>
  </si>
  <si>
    <t>; FRUTA</t>
  </si>
  <si>
    <t>PATATAS FRITAS; FRUTA</t>
  </si>
  <si>
    <t>#¡REF!</t>
  </si>
  <si>
    <t>AGUA</t>
  </si>
  <si>
    <t>PATATAS COCIDAS</t>
  </si>
  <si>
    <t>ARROZ EN BLANCO</t>
  </si>
  <si>
    <t>NESTEA</t>
  </si>
  <si>
    <t>manuelregueiro@gmail.com</t>
  </si>
  <si>
    <t>AQUARIUS</t>
  </si>
  <si>
    <t>LUBINA AL HORNO CON PANADERA</t>
  </si>
  <si>
    <t>MACEDONIA</t>
  </si>
  <si>
    <t>mllimona@hotmail.com</t>
  </si>
  <si>
    <t>POTAJE DE GARBANZOS Y BACALAO</t>
  </si>
  <si>
    <t>SECRETO DE CERDO A LA PLANCHA</t>
  </si>
  <si>
    <t>SPAGUETTIS BOLOÑESA</t>
  </si>
  <si>
    <t>TOSTA DE LACON BRASEADO CON QUESO AL PIMENTOSN</t>
  </si>
  <si>
    <t>CORDERO AL HORNO</t>
  </si>
  <si>
    <t>manuelregueiro@televes.com</t>
  </si>
  <si>
    <t>CHULETILLAS DE PAVO</t>
  </si>
  <si>
    <t>CORDON BLUE</t>
  </si>
  <si>
    <t>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</si>
</sst>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11" fillId="0" borderId="0" xfId="0" applyFont="1"/>
    <xf numFmtId="0" fontId="2" fillId="7" borderId="1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5</xdr:row>
      <xdr:rowOff>40821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911678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497161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10</xdr:row>
      <xdr:rowOff>231320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35</xdr:row>
      <xdr:rowOff>149349</xdr:rowOff>
    </xdr:from>
    <xdr:ext cx="2598964" cy="402239"/>
    <xdr:pic>
      <xdr:nvPicPr>
        <xdr:cNvPr id="81" name="Imagen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842249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35</xdr:row>
      <xdr:rowOff>149349</xdr:rowOff>
    </xdr:from>
    <xdr:ext cx="2598964" cy="402239"/>
    <xdr:pic>
      <xdr:nvPicPr>
        <xdr:cNvPr id="82" name="Imagen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871778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30</xdr:row>
      <xdr:rowOff>748393</xdr:rowOff>
    </xdr:from>
    <xdr:to>
      <xdr:col>7</xdr:col>
      <xdr:colOff>1412342</xdr:colOff>
      <xdr:row>34</xdr:row>
      <xdr:rowOff>68035</xdr:rowOff>
    </xdr:to>
    <xdr:pic>
      <xdr:nvPicPr>
        <xdr:cNvPr id="83" name="Imagen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1" y="12232822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30</xdr:row>
      <xdr:rowOff>748393</xdr:rowOff>
    </xdr:from>
    <xdr:to>
      <xdr:col>2</xdr:col>
      <xdr:colOff>1398735</xdr:colOff>
      <xdr:row>34</xdr:row>
      <xdr:rowOff>68035</xdr:rowOff>
    </xdr:to>
    <xdr:pic>
      <xdr:nvPicPr>
        <xdr:cNvPr id="84" name="Imagen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6" y="12232822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41</xdr:row>
      <xdr:rowOff>149349</xdr:rowOff>
    </xdr:from>
    <xdr:ext cx="2598964" cy="402239"/>
    <xdr:pic>
      <xdr:nvPicPr>
        <xdr:cNvPr id="85" name="Imagen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3321063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37</xdr:row>
      <xdr:rowOff>13608</xdr:rowOff>
    </xdr:from>
    <xdr:to>
      <xdr:col>7</xdr:col>
      <xdr:colOff>1575627</xdr:colOff>
      <xdr:row>40</xdr:row>
      <xdr:rowOff>217714</xdr:rowOff>
    </xdr:to>
    <xdr:pic>
      <xdr:nvPicPr>
        <xdr:cNvPr id="86" name="Imagen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036" y="17281072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37</xdr:row>
      <xdr:rowOff>13608</xdr:rowOff>
    </xdr:from>
    <xdr:to>
      <xdr:col>2</xdr:col>
      <xdr:colOff>1493984</xdr:colOff>
      <xdr:row>40</xdr:row>
      <xdr:rowOff>217714</xdr:rowOff>
    </xdr:to>
    <xdr:pic>
      <xdr:nvPicPr>
        <xdr:cNvPr id="87" name="Imagen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81072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42</xdr:row>
      <xdr:rowOff>1061357</xdr:rowOff>
    </xdr:from>
    <xdr:to>
      <xdr:col>2</xdr:col>
      <xdr:colOff>1453163</xdr:colOff>
      <xdr:row>46</xdr:row>
      <xdr:rowOff>190499</xdr:rowOff>
    </xdr:to>
    <xdr:pic>
      <xdr:nvPicPr>
        <xdr:cNvPr id="88" name="Imagen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20016107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42</xdr:row>
      <xdr:rowOff>1020536</xdr:rowOff>
    </xdr:from>
    <xdr:to>
      <xdr:col>7</xdr:col>
      <xdr:colOff>1711698</xdr:colOff>
      <xdr:row>46</xdr:row>
      <xdr:rowOff>149678</xdr:rowOff>
    </xdr:to>
    <xdr:pic>
      <xdr:nvPicPr>
        <xdr:cNvPr id="89" name="Imagen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3107" y="19975286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47</xdr:row>
      <xdr:rowOff>149349</xdr:rowOff>
    </xdr:from>
    <xdr:ext cx="2598964" cy="402239"/>
    <xdr:pic>
      <xdr:nvPicPr>
        <xdr:cNvPr id="90" name="Imagen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332106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41</xdr:row>
      <xdr:rowOff>149349</xdr:rowOff>
    </xdr:from>
    <xdr:ext cx="2598964" cy="402239"/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530770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47</xdr:row>
      <xdr:rowOff>149349</xdr:rowOff>
    </xdr:from>
    <xdr:ext cx="2598964" cy="402239"/>
    <xdr:pic>
      <xdr:nvPicPr>
        <xdr:cNvPr id="92" name="Imagen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530770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53</xdr:row>
      <xdr:rowOff>149349</xdr:rowOff>
    </xdr:from>
    <xdr:ext cx="2598964" cy="402239"/>
    <xdr:pic>
      <xdr:nvPicPr>
        <xdr:cNvPr id="93" name="Imagen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7756992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53</xdr:row>
      <xdr:rowOff>149349</xdr:rowOff>
    </xdr:from>
    <xdr:ext cx="2598964" cy="402239"/>
    <xdr:pic>
      <xdr:nvPicPr>
        <xdr:cNvPr id="94" name="Imagen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7756992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49</xdr:row>
      <xdr:rowOff>0</xdr:rowOff>
    </xdr:from>
    <xdr:to>
      <xdr:col>2</xdr:col>
      <xdr:colOff>1439555</xdr:colOff>
      <xdr:row>52</xdr:row>
      <xdr:rowOff>204106</xdr:rowOff>
    </xdr:to>
    <xdr:pic>
      <xdr:nvPicPr>
        <xdr:cNvPr id="95" name="Imagen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6" y="1913164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48</xdr:row>
      <xdr:rowOff>1061356</xdr:rowOff>
    </xdr:from>
    <xdr:to>
      <xdr:col>7</xdr:col>
      <xdr:colOff>1643663</xdr:colOff>
      <xdr:row>52</xdr:row>
      <xdr:rowOff>190498</xdr:rowOff>
    </xdr:to>
    <xdr:pic>
      <xdr:nvPicPr>
        <xdr:cNvPr id="96" name="Imagen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072" y="22778356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55</xdr:row>
      <xdr:rowOff>27214</xdr:rowOff>
    </xdr:from>
    <xdr:to>
      <xdr:col>2</xdr:col>
      <xdr:colOff>1425948</xdr:colOff>
      <xdr:row>58</xdr:row>
      <xdr:rowOff>231320</xdr:rowOff>
    </xdr:to>
    <xdr:pic>
      <xdr:nvPicPr>
        <xdr:cNvPr id="97" name="Imagen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581428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54</xdr:row>
      <xdr:rowOff>1074963</xdr:rowOff>
    </xdr:from>
    <xdr:to>
      <xdr:col>7</xdr:col>
      <xdr:colOff>1616449</xdr:colOff>
      <xdr:row>58</xdr:row>
      <xdr:rowOff>204105</xdr:rowOff>
    </xdr:to>
    <xdr:pic>
      <xdr:nvPicPr>
        <xdr:cNvPr id="98" name="Imagen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58" y="25554213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59</xdr:row>
      <xdr:rowOff>149349</xdr:rowOff>
    </xdr:from>
    <xdr:ext cx="2598964" cy="402239"/>
    <xdr:pic>
      <xdr:nvPicPr>
        <xdr:cNvPr id="99" name="Imagen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0206278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65</xdr:row>
      <xdr:rowOff>149349</xdr:rowOff>
    </xdr:from>
    <xdr:ext cx="2598964" cy="402239"/>
    <xdr:pic>
      <xdr:nvPicPr>
        <xdr:cNvPr id="100" name="Imagen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775699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59</xdr:row>
      <xdr:rowOff>149349</xdr:rowOff>
    </xdr:from>
    <xdr:ext cx="2598964" cy="402239"/>
    <xdr:pic>
      <xdr:nvPicPr>
        <xdr:cNvPr id="101" name="Imagen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775699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65</xdr:row>
      <xdr:rowOff>149349</xdr:rowOff>
    </xdr:from>
    <xdr:ext cx="2598964" cy="402239"/>
    <xdr:pic>
      <xdr:nvPicPr>
        <xdr:cNvPr id="102" name="Imagen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71</xdr:row>
      <xdr:rowOff>149349</xdr:rowOff>
    </xdr:from>
    <xdr:ext cx="2598964" cy="402239"/>
    <xdr:pic>
      <xdr:nvPicPr>
        <xdr:cNvPr id="103" name="Imagen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265556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71</xdr:row>
      <xdr:rowOff>149349</xdr:rowOff>
    </xdr:from>
    <xdr:ext cx="2598964" cy="402239"/>
    <xdr:pic>
      <xdr:nvPicPr>
        <xdr:cNvPr id="104" name="Imagen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251048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77</xdr:row>
      <xdr:rowOff>149349</xdr:rowOff>
    </xdr:from>
    <xdr:ext cx="2598964" cy="402239"/>
    <xdr:pic>
      <xdr:nvPicPr>
        <xdr:cNvPr id="105" name="Imagen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75541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83</xdr:row>
      <xdr:rowOff>149349</xdr:rowOff>
    </xdr:from>
    <xdr:ext cx="2598964" cy="402239"/>
    <xdr:pic>
      <xdr:nvPicPr>
        <xdr:cNvPr id="107" name="Imagen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5104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83</xdr:row>
      <xdr:rowOff>149349</xdr:rowOff>
    </xdr:from>
    <xdr:ext cx="2598964" cy="402239"/>
    <xdr:pic>
      <xdr:nvPicPr>
        <xdr:cNvPr id="108" name="Imagen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75541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60</xdr:row>
      <xdr:rowOff>748393</xdr:rowOff>
    </xdr:from>
    <xdr:to>
      <xdr:col>2</xdr:col>
      <xdr:colOff>1357913</xdr:colOff>
      <xdr:row>64</xdr:row>
      <xdr:rowOff>68035</xdr:rowOff>
    </xdr:to>
    <xdr:pic>
      <xdr:nvPicPr>
        <xdr:cNvPr id="109" name="Imagen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8464" y="24016607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60</xdr:row>
      <xdr:rowOff>748392</xdr:rowOff>
    </xdr:from>
    <xdr:to>
      <xdr:col>7</xdr:col>
      <xdr:colOff>1425948</xdr:colOff>
      <xdr:row>64</xdr:row>
      <xdr:rowOff>68034</xdr:rowOff>
    </xdr:to>
    <xdr:pic>
      <xdr:nvPicPr>
        <xdr:cNvPr id="110" name="Imagen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3107" y="24016606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66</xdr:row>
      <xdr:rowOff>1047750</xdr:rowOff>
    </xdr:from>
    <xdr:to>
      <xdr:col>2</xdr:col>
      <xdr:colOff>1453163</xdr:colOff>
      <xdr:row>70</xdr:row>
      <xdr:rowOff>176892</xdr:rowOff>
    </xdr:to>
    <xdr:pic>
      <xdr:nvPicPr>
        <xdr:cNvPr id="111" name="Imagen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8610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66</xdr:row>
      <xdr:rowOff>1020535</xdr:rowOff>
    </xdr:from>
    <xdr:to>
      <xdr:col>7</xdr:col>
      <xdr:colOff>1602842</xdr:colOff>
      <xdr:row>70</xdr:row>
      <xdr:rowOff>149677</xdr:rowOff>
    </xdr:to>
    <xdr:pic>
      <xdr:nvPicPr>
        <xdr:cNvPr id="112" name="Imagen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308337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72</xdr:row>
      <xdr:rowOff>1047749</xdr:rowOff>
    </xdr:from>
    <xdr:to>
      <xdr:col>2</xdr:col>
      <xdr:colOff>1480377</xdr:colOff>
      <xdr:row>76</xdr:row>
      <xdr:rowOff>176891</xdr:rowOff>
    </xdr:to>
    <xdr:pic>
      <xdr:nvPicPr>
        <xdr:cNvPr id="113" name="Imagen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623249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72</xdr:row>
      <xdr:rowOff>1034144</xdr:rowOff>
    </xdr:from>
    <xdr:to>
      <xdr:col>7</xdr:col>
      <xdr:colOff>1643662</xdr:colOff>
      <xdr:row>76</xdr:row>
      <xdr:rowOff>163286</xdr:rowOff>
    </xdr:to>
    <xdr:pic>
      <xdr:nvPicPr>
        <xdr:cNvPr id="114" name="Imagen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071" y="3360964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79</xdr:row>
      <xdr:rowOff>0</xdr:rowOff>
    </xdr:from>
    <xdr:to>
      <xdr:col>2</xdr:col>
      <xdr:colOff>1385126</xdr:colOff>
      <xdr:row>82</xdr:row>
      <xdr:rowOff>204106</xdr:rowOff>
    </xdr:to>
    <xdr:pic>
      <xdr:nvPicPr>
        <xdr:cNvPr id="115" name="Imagen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4127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79</xdr:row>
      <xdr:rowOff>13607</xdr:rowOff>
    </xdr:from>
    <xdr:to>
      <xdr:col>7</xdr:col>
      <xdr:colOff>1575628</xdr:colOff>
      <xdr:row>82</xdr:row>
      <xdr:rowOff>217713</xdr:rowOff>
    </xdr:to>
    <xdr:pic>
      <xdr:nvPicPr>
        <xdr:cNvPr id="116" name="Imagen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037" y="36426321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89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324527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84</xdr:row>
      <xdr:rowOff>1006929</xdr:rowOff>
    </xdr:from>
    <xdr:to>
      <xdr:col>2</xdr:col>
      <xdr:colOff>1480377</xdr:colOff>
      <xdr:row>88</xdr:row>
      <xdr:rowOff>136071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9106929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77</xdr:row>
      <xdr:rowOff>163286</xdr:rowOff>
    </xdr:from>
    <xdr:ext cx="2598964" cy="402239"/>
    <xdr:pic>
      <xdr:nvPicPr>
        <xdr:cNvPr id="63" name="Imagen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3357" y="347390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89</xdr:row>
      <xdr:rowOff>149349</xdr:rowOff>
    </xdr:from>
    <xdr:ext cx="2598964" cy="402239"/>
    <xdr:pic>
      <xdr:nvPicPr>
        <xdr:cNvPr id="65" name="Imagen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5320" y="374873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85</xdr:row>
      <xdr:rowOff>27214</xdr:rowOff>
    </xdr:from>
    <xdr:to>
      <xdr:col>7</xdr:col>
      <xdr:colOff>1766128</xdr:colOff>
      <xdr:row>88</xdr:row>
      <xdr:rowOff>231320</xdr:rowOff>
    </xdr:to>
    <xdr:pic>
      <xdr:nvPicPr>
        <xdr:cNvPr id="106" name="Imagen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7537" y="39202178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95</xdr:row>
      <xdr:rowOff>149349</xdr:rowOff>
    </xdr:from>
    <xdr:ext cx="2598964" cy="402239"/>
    <xdr:pic>
      <xdr:nvPicPr>
        <xdr:cNvPr id="120" name="Imagen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374873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91</xdr:row>
      <xdr:rowOff>13607</xdr:rowOff>
    </xdr:from>
    <xdr:to>
      <xdr:col>2</xdr:col>
      <xdr:colOff>1466770</xdr:colOff>
      <xdr:row>94</xdr:row>
      <xdr:rowOff>217713</xdr:rowOff>
    </xdr:to>
    <xdr:pic>
      <xdr:nvPicPr>
        <xdr:cNvPr id="121" name="Imagen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95</xdr:row>
      <xdr:rowOff>149349</xdr:rowOff>
    </xdr:from>
    <xdr:ext cx="2598964" cy="402239"/>
    <xdr:pic>
      <xdr:nvPicPr>
        <xdr:cNvPr id="117" name="Imagen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91</xdr:row>
      <xdr:rowOff>13607</xdr:rowOff>
    </xdr:from>
    <xdr:ext cx="990520" cy="898071"/>
    <xdr:pic>
      <xdr:nvPicPr>
        <xdr:cNvPr id="118" name="Imagen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101</xdr:row>
      <xdr:rowOff>149349</xdr:rowOff>
    </xdr:from>
    <xdr:ext cx="2598964" cy="402239"/>
    <xdr:pic>
      <xdr:nvPicPr>
        <xdr:cNvPr id="119" name="Imagen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97</xdr:row>
      <xdr:rowOff>13607</xdr:rowOff>
    </xdr:from>
    <xdr:ext cx="990520" cy="898071"/>
    <xdr:pic>
      <xdr:nvPicPr>
        <xdr:cNvPr id="122" name="Imagen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101</xdr:row>
      <xdr:rowOff>149349</xdr:rowOff>
    </xdr:from>
    <xdr:ext cx="2598964" cy="402239"/>
    <xdr:pic>
      <xdr:nvPicPr>
        <xdr:cNvPr id="123" name="Imagen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97</xdr:row>
      <xdr:rowOff>13607</xdr:rowOff>
    </xdr:from>
    <xdr:ext cx="990520" cy="898071"/>
    <xdr:pic>
      <xdr:nvPicPr>
        <xdr:cNvPr id="124" name="Imagen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107</xdr:row>
      <xdr:rowOff>149349</xdr:rowOff>
    </xdr:from>
    <xdr:ext cx="2598964" cy="402239"/>
    <xdr:pic>
      <xdr:nvPicPr>
        <xdr:cNvPr id="125" name="Imagen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103</xdr:row>
      <xdr:rowOff>13607</xdr:rowOff>
    </xdr:from>
    <xdr:ext cx="990520" cy="898071"/>
    <xdr:pic>
      <xdr:nvPicPr>
        <xdr:cNvPr id="126" name="Imagen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107</xdr:row>
      <xdr:rowOff>149349</xdr:rowOff>
    </xdr:from>
    <xdr:ext cx="2598964" cy="402239"/>
    <xdr:pic>
      <xdr:nvPicPr>
        <xdr:cNvPr id="127" name="Imagen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103</xdr:row>
      <xdr:rowOff>13607</xdr:rowOff>
    </xdr:from>
    <xdr:ext cx="990520" cy="898071"/>
    <xdr:pic>
      <xdr:nvPicPr>
        <xdr:cNvPr id="128" name="Imagen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113</xdr:row>
      <xdr:rowOff>149349</xdr:rowOff>
    </xdr:from>
    <xdr:ext cx="2598964" cy="402239"/>
    <xdr:pic>
      <xdr:nvPicPr>
        <xdr:cNvPr id="129" name="Imagen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109</xdr:row>
      <xdr:rowOff>13607</xdr:rowOff>
    </xdr:from>
    <xdr:ext cx="990520" cy="898071"/>
    <xdr:pic>
      <xdr:nvPicPr>
        <xdr:cNvPr id="130" name="Imagen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113</xdr:row>
      <xdr:rowOff>149349</xdr:rowOff>
    </xdr:from>
    <xdr:ext cx="2598964" cy="402239"/>
    <xdr:pic>
      <xdr:nvPicPr>
        <xdr:cNvPr id="131" name="Imagen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109</xdr:row>
      <xdr:rowOff>13607</xdr:rowOff>
    </xdr:from>
    <xdr:ext cx="990520" cy="898071"/>
    <xdr:pic>
      <xdr:nvPicPr>
        <xdr:cNvPr id="132" name="Imagen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119</xdr:row>
      <xdr:rowOff>149349</xdr:rowOff>
    </xdr:from>
    <xdr:ext cx="2598964" cy="402239"/>
    <xdr:pic>
      <xdr:nvPicPr>
        <xdr:cNvPr id="133" name="Imagen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115</xdr:row>
      <xdr:rowOff>13607</xdr:rowOff>
    </xdr:from>
    <xdr:ext cx="990520" cy="898071"/>
    <xdr:pic>
      <xdr:nvPicPr>
        <xdr:cNvPr id="134" name="Imagen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119</xdr:row>
      <xdr:rowOff>149349</xdr:rowOff>
    </xdr:from>
    <xdr:ext cx="2598964" cy="402239"/>
    <xdr:pic>
      <xdr:nvPicPr>
        <xdr:cNvPr id="135" name="Imagen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115</xdr:row>
      <xdr:rowOff>13607</xdr:rowOff>
    </xdr:from>
    <xdr:ext cx="990520" cy="898071"/>
    <xdr:pic>
      <xdr:nvPicPr>
        <xdr:cNvPr id="136" name="Imagen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05.068601851854" createdVersion="6" refreshedVersion="6" minRefreshableVersion="3" recordCount="54" xr:uid="{00000000-000A-0000-FFFF-FFFF00000000}">
  <cacheSource type="worksheet">
    <worksheetSource ref="P1:P1048576" sheet="01-07-20"/>
  </cacheSource>
  <cacheFields count="1">
    <cacheField name="SEGUNDO CON GUARNICION" numFmtId="0">
      <sharedItems containsBlank="1" count="25">
        <s v="POLLO EN SU JUGO AL HORNO; PATATAS FRITAS"/>
        <s v="POLLO EN SU JUGO AL HORNO; MENESTRA DE VERDURAS"/>
        <s v="POLLO EN SU JUGO AL HORNO; ARROZ EN BLANCO"/>
        <s v="BACALAO A LA PLANCHA CON PATATA PANADERA; "/>
        <s v="FILETE DE TERNERA; MENESTRA DE VERDURAS"/>
        <s v="; FRUTA"/>
        <s v="PATATAS FRITAS; FRUTA"/>
        <s v="; "/>
        <e v="#REF!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PECHUGA A LA PIMIENTA; MENESTRA DE VERDURAS" u="1"/>
        <s v="PAELLA MIXTA; " u="1"/>
        <s v="PECHUGA A LA PIMIENTA; PATATAS FRITAS" u="1"/>
        <s v="RALLA A LA GALLEGA; ARROZ EN BLANCO" u="1"/>
        <s v="PAELLA MIXTA; PATATAS FRITAS" u="1"/>
        <s v="FILETES DE TERNERA A LA PLANCHA; ARROZ EN BLANCO" u="1"/>
        <s v="RALLA A LA GALLEGA; MENESTRA DE VERDURAS" u="1"/>
        <s v="RALLA A LA GALLEGA; PATATAS COCID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13.397871180554" createdVersion="6" refreshedVersion="6" minRefreshableVersion="3" recordCount="57" xr:uid="{00000000-000A-0000-FFFF-FFFF07000000}">
  <cacheSource type="worksheet">
    <worksheetSource ref="C1:C1048576" sheet="01-07-20"/>
  </cacheSource>
  <cacheFields count="1">
    <cacheField name="PRIMEROS" numFmtId="0">
      <sharedItems containsBlank="1" count="26">
        <m/>
        <s v="POTAJE DE GARBANZOS Y BACALAO"/>
        <s v="SPAGUETTIS BOLOÑESA"/>
        <s v="TOSTA DE LACON BRASEADO CON QUESO AL PIMENTOSN"/>
        <s v="GUISANTES CON JAMÓN" u="1"/>
        <s v="TOMATES RELLENOS DE CARNE GUISADA" u="1"/>
        <s v="PASTEL DE PESCADO" u="1"/>
        <s v="ARROZ A LA CUBANA" u="1"/>
        <s v="GARBANZOS GUISADOS" u="1"/>
        <s v="ENSALADA DE PASTA" u="1"/>
        <s v="FIDEOS CON ALMEJAS" u="1"/>
        <s v="ESPINACAS CON CHAMPIÑONES Y VERDURAS" u="1"/>
        <s v="MACARRONES ESTOFADOS" u="1"/>
        <s v="VERDURAS GRATINADAS" u="1"/>
        <s v="EMPANADA DE COCIDO" u="1"/>
        <s v="LASAÑA DE ATÚN" u="1"/>
        <s v="PAELLA CON BACALAO, GAMBAS Y MEJILLONES" u="1"/>
        <s v="ENSALADILLA" u="1"/>
        <s v="REVUELTO DE CHAMPIÑONES Y BEICON" u="1"/>
        <s v="ENSALADA TROPICAL DE LECHUGA" u="1"/>
        <s v="EXPRESS" u="1"/>
        <s v="FAJITAS DE POLLO" u="1"/>
        <s v="CALDO GALLEGO" u="1"/>
        <s v="LENTEJAS" u="1"/>
        <s v="ENSALADA MIXTA" u="1"/>
        <s v="CREMA DE GUISANT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13.3978712963" createdVersion="6" refreshedVersion="6" minRefreshableVersion="3" recordCount="57" xr:uid="{00000000-000A-0000-FFFF-FFFF0A000000}">
  <cacheSource type="worksheet">
    <worksheetSource ref="F1:F1048576" sheet="01-07-20"/>
  </cacheSource>
  <cacheFields count="1">
    <cacheField name="POSTRE" numFmtId="0">
      <sharedItems containsBlank="1" count="9">
        <s v="MACEDONIA"/>
        <s v="YOGURT"/>
        <s v="FRUTA"/>
        <m/>
        <s v="TIRAMISU" u="1"/>
        <s v="TARTA DE QUESO AL HORNO" u="1"/>
        <s v="TARTA DE QUESO" u="1"/>
        <s v="BROUNI" u="1"/>
        <s v="TARTA DE MANZAN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13.397871412039" createdVersion="6" refreshedVersion="6" minRefreshableVersion="3" recordCount="57" xr:uid="{00000000-000A-0000-FFFF-FFFF10000000}">
  <cacheSource type="worksheet">
    <worksheetSource ref="D1:D1048576" sheet="01-07-20"/>
  </cacheSource>
  <cacheFields count="1">
    <cacheField name="SEGUNDO" numFmtId="0">
      <sharedItems containsBlank="1" count="33">
        <s v="LUBINA AL HORNO CON PANADERA"/>
        <m/>
        <s v="SECRETO DE CERDO A LA PLANCHA"/>
        <s v="CORDERO AL HORNO"/>
        <s v="CHULETILLAS DE CORDERO" u="1"/>
        <s v="MILANESA DE TERNERA" u="1"/>
        <s v="MUSLO DE POLLO" u="1"/>
        <s v="PECHUGA A LA PIMIENTA" u="1"/>
        <s v="ALITAS DE POLLO AL AJILLO" u="1"/>
        <s v="RAPE DE COLITAS A LA GALLEGA" u="1"/>
        <s v="FILETE DE TERNERA" u="1"/>
        <s v="SOIA A LA PLANCA" u="1"/>
        <s v="TERNERA ASADA" u="1"/>
        <s v="DORADA AL HORNO" u="1"/>
        <s v="MARMITAKO DE ATÚN" u="1"/>
        <s v="PAELLA MIXTA" u="1"/>
        <s v="SOLOMILLO DE CERDO A LA PLANCHA AL VINO TINTO" u="1"/>
        <s v="MILANESA DE POLLO" u="1"/>
        <s v="PARRILLA DE PESCADOS" u="1"/>
        <s v="MERLUZA EN SALSA VERDE" u="1"/>
        <s v="CHULETILLAS DE PAVO" u="1"/>
        <s v="BACALAO A LA PLANCHA CON PATATA PANADERA" u="1"/>
        <s v="PAVO AL CHILINDRON" u="1"/>
        <s v="CHULETA DE CERDO" u="1"/>
        <s v="RALLA A LA GALLEGA" u="1"/>
        <s v="CHULETA DE TERNERA" u="1"/>
        <s v="JARRETE ESTOFADO" u="1"/>
        <s v="FILETES DE TERNERA A LA PLANCHA" u="1"/>
        <s v="ESPAGUETIS BOLOÑESA" u="1"/>
        <s v="POLLO EN SU JUGO AL HORNO" u="1"/>
        <s v="CORDON BLEU" u="1"/>
        <s v="CODILLO DE CERDO COCIDO Y AL HORNO" u="1"/>
        <s v="RAXO CON PAR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13.397871643516" createdVersion="6" refreshedVersion="6" minRefreshableVersion="3" recordCount="57" xr:uid="{00000000-000A-0000-FFFF-FFFF0D000000}">
  <cacheSource type="worksheet">
    <worksheetSource ref="E1:E1048576" sheet="01-07-20"/>
  </cacheSource>
  <cacheFields count="1">
    <cacheField name="GUARNICION" numFmtId="0">
      <sharedItems containsBlank="1" count="5">
        <s v="PATATAS COCIDAS"/>
        <m/>
        <s v="ARROZ EN BLANCO"/>
        <s v="PATATAS FRITAS"/>
        <s v="MENESTRA DE VERDUR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</r>
  <r>
    <x v="1"/>
  </r>
  <r>
    <x v="0"/>
  </r>
  <r>
    <x v="2"/>
  </r>
  <r>
    <x v="3"/>
  </r>
  <r>
    <x v="1"/>
  </r>
  <r>
    <x v="4"/>
  </r>
  <r>
    <x v="3"/>
  </r>
  <r>
    <x v="5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1"/>
  </r>
  <r>
    <x v="2"/>
  </r>
  <r>
    <x v="1"/>
  </r>
  <r>
    <x v="3"/>
  </r>
  <r>
    <x v="0"/>
  </r>
  <r>
    <x v="1"/>
  </r>
  <r>
    <x v="3"/>
  </r>
  <r>
    <x v="2"/>
  </r>
  <r>
    <x v="0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2"/>
  </r>
  <r>
    <x v="0"/>
  </r>
  <r>
    <x v="0"/>
  </r>
  <r>
    <x v="2"/>
  </r>
  <r>
    <x v="2"/>
  </r>
  <r>
    <x v="1"/>
  </r>
  <r>
    <x v="2"/>
  </r>
  <r>
    <x v="0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2"/>
  </r>
  <r>
    <x v="0"/>
  </r>
  <r>
    <x v="0"/>
  </r>
  <r>
    <x v="2"/>
  </r>
  <r>
    <x v="0"/>
  </r>
  <r>
    <x v="2"/>
  </r>
  <r>
    <x v="2"/>
  </r>
  <r>
    <x v="0"/>
  </r>
  <r>
    <x v="3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3"/>
  </r>
  <r>
    <x v="2"/>
  </r>
  <r>
    <x v="1"/>
  </r>
  <r>
    <x v="4"/>
  </r>
  <r>
    <x v="4"/>
  </r>
  <r>
    <x v="4"/>
  </r>
  <r>
    <x v="3"/>
  </r>
  <r>
    <x v="1"/>
  </r>
  <r>
    <x v="2"/>
  </r>
  <r>
    <x v="2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3" firstHeaderRow="1" firstDataRow="1" firstDataCol="1"/>
  <pivotFields count="1">
    <pivotField axis="axisRow" dataField="1" showAll="0">
      <items count="6">
        <item x="2"/>
        <item x="4"/>
        <item x="0"/>
        <item x="1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4" firstHeaderRow="1" firstDataRow="1" firstDataCol="1"/>
  <pivotFields count="1">
    <pivotField axis="axisRow" dataField="1" showAll="0">
      <items count="34">
        <item m="1" x="27"/>
        <item m="1" x="15"/>
        <item m="1" x="7"/>
        <item m="1" x="24"/>
        <item x="1"/>
        <item m="1" x="14"/>
        <item m="1" x="6"/>
        <item m="1" x="28"/>
        <item m="1" x="11"/>
        <item m="1" x="23"/>
        <item m="1" x="26"/>
        <item m="1" x="17"/>
        <item m="1" x="25"/>
        <item m="1" x="29"/>
        <item m="1" x="21"/>
        <item m="1" x="10"/>
        <item m="1" x="13"/>
        <item m="1" x="32"/>
        <item m="1" x="4"/>
        <item m="1" x="9"/>
        <item m="1" x="12"/>
        <item m="1" x="22"/>
        <item m="1" x="18"/>
        <item m="1" x="5"/>
        <item m="1" x="31"/>
        <item m="1" x="19"/>
        <item m="1" x="8"/>
        <item m="1" x="16"/>
        <item m="1" x="30"/>
        <item m="1" x="20"/>
        <item x="0"/>
        <item x="2"/>
        <item x="3"/>
        <item t="default"/>
      </items>
    </pivotField>
  </pivotFields>
  <rowFields count="1">
    <field x="0"/>
  </rowFields>
  <rowItems count="5">
    <i>
      <x v="4"/>
    </i>
    <i>
      <x v="30"/>
    </i>
    <i>
      <x v="31"/>
    </i>
    <i>
      <x v="32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6" firstHeaderRow="1" firstDataRow="1" firstDataCol="1"/>
  <pivotFields count="1">
    <pivotField axis="axisRow" dataField="1" showAll="0">
      <items count="27">
        <item m="1" x="22"/>
        <item m="1" x="25"/>
        <item m="1" x="11"/>
        <item x="0"/>
        <item m="1" x="6"/>
        <item m="1" x="4"/>
        <item m="1" x="15"/>
        <item m="1" x="24"/>
        <item m="1" x="20"/>
        <item m="1" x="10"/>
        <item m="1" x="17"/>
        <item m="1" x="9"/>
        <item m="1" x="14"/>
        <item m="1" x="8"/>
        <item m="1" x="5"/>
        <item m="1" x="7"/>
        <item m="1" x="13"/>
        <item m="1" x="16"/>
        <item m="1" x="19"/>
        <item m="1" x="18"/>
        <item m="1" x="12"/>
        <item m="1" x="21"/>
        <item m="1" x="23"/>
        <item x="1"/>
        <item x="2"/>
        <item x="3"/>
        <item t="default"/>
      </items>
    </pivotField>
  </pivotFields>
  <rowFields count="1">
    <field x="0"/>
  </rowFields>
  <rowItems count="5">
    <i>
      <x v="3"/>
    </i>
    <i>
      <x v="23"/>
    </i>
    <i>
      <x v="24"/>
    </i>
    <i>
      <x v="25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10">
        <item x="2"/>
        <item m="1" x="5"/>
        <item x="1"/>
        <item x="3"/>
        <item m="1" x="4"/>
        <item m="1" x="7"/>
        <item m="1" x="6"/>
        <item m="1" x="8"/>
        <item x="0"/>
        <item t="default"/>
      </items>
    </pivotField>
  </pivotFields>
  <rowFields count="1">
    <field x="0"/>
  </rowFields>
  <rowItems count="5">
    <i>
      <x/>
    </i>
    <i>
      <x v="2"/>
    </i>
    <i>
      <x v="3"/>
    </i>
    <i>
      <x v="8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3" firstHeaderRow="1" firstDataRow="1" firstDataCol="1"/>
  <pivotFields count="1">
    <pivotField axis="axisRow" dataField="1" showAll="0">
      <items count="26">
        <item x="7"/>
        <item m="1" x="22"/>
        <item m="1" x="12"/>
        <item m="1" x="10"/>
        <item m="1" x="16"/>
        <item m="1" x="21"/>
        <item m="1" x="17"/>
        <item m="1" x="15"/>
        <item m="1" x="19"/>
        <item m="1" x="20"/>
        <item m="1" x="23"/>
        <item m="1" x="24"/>
        <item x="9"/>
        <item m="1" x="18"/>
        <item m="1" x="11"/>
        <item m="1" x="13"/>
        <item m="1" x="14"/>
        <item x="0"/>
        <item x="1"/>
        <item x="2"/>
        <item x="3"/>
        <item x="4"/>
        <item x="5"/>
        <item x="6"/>
        <item x="8"/>
        <item t="default"/>
      </items>
    </pivotField>
  </pivotFields>
  <rowFields count="1">
    <field x="0"/>
  </rowFields>
  <rowItems count="11">
    <i>
      <x/>
    </i>
    <i>
      <x v="12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9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nuelregueiro@televe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3"/>
  <sheetViews>
    <sheetView topLeftCell="A211" workbookViewId="0">
      <selection activeCell="A230" sqref="A230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274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1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3</v>
      </c>
      <c r="F27" s="1"/>
      <c r="G27" s="1"/>
      <c r="H27" s="1"/>
    </row>
    <row r="28" spans="1:9" ht="15.75" thickBot="1" x14ac:dyDescent="0.3">
      <c r="A28" s="1" t="s">
        <v>80</v>
      </c>
      <c r="B28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1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>
        <v>46</v>
      </c>
      <c r="C47" s="1" t="s">
        <v>125</v>
      </c>
      <c r="D47" s="1" t="s">
        <v>126</v>
      </c>
      <c r="E47" s="1" t="s">
        <v>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>
        <v>88</v>
      </c>
      <c r="C89" s="1" t="s">
        <v>234</v>
      </c>
      <c r="D89" s="1" t="s">
        <v>235</v>
      </c>
      <c r="E89" s="1" t="s">
        <v>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1" t="s">
        <v>242</v>
      </c>
      <c r="B91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265</v>
      </c>
      <c r="B93" s="4">
        <v>92</v>
      </c>
      <c r="C93" s="3" t="s">
        <v>263</v>
      </c>
      <c r="D93" s="3" t="s">
        <v>264</v>
      </c>
      <c r="E93" s="27" t="s">
        <v>3</v>
      </c>
      <c r="F93" s="12">
        <v>645991795</v>
      </c>
      <c r="G93" s="21"/>
      <c r="H93" s="3" t="s">
        <v>284</v>
      </c>
      <c r="I93"/>
    </row>
    <row r="94" spans="1:9" ht="15.75" thickBot="1" x14ac:dyDescent="0.3">
      <c r="A94" s="1" t="s">
        <v>268</v>
      </c>
      <c r="B94">
        <v>93</v>
      </c>
      <c r="C94" s="1" t="s">
        <v>266</v>
      </c>
      <c r="D94" s="1" t="s">
        <v>267</v>
      </c>
      <c r="E94" s="1" t="s">
        <v>3</v>
      </c>
      <c r="F94" s="13"/>
      <c r="G94" s="1"/>
      <c r="H94" s="1"/>
    </row>
    <row r="95" spans="1:9" ht="15.75" thickBot="1" x14ac:dyDescent="0.3">
      <c r="A95" s="1" t="s">
        <v>271</v>
      </c>
      <c r="B95">
        <v>94</v>
      </c>
      <c r="C95" s="1" t="s">
        <v>269</v>
      </c>
      <c r="D95" s="1" t="s">
        <v>270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273</v>
      </c>
      <c r="B96">
        <v>95</v>
      </c>
      <c r="C96" s="1" t="s">
        <v>114</v>
      </c>
      <c r="D96" s="1" t="s">
        <v>272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288</v>
      </c>
      <c r="B97" s="4">
        <v>96</v>
      </c>
      <c r="C97" s="3" t="s">
        <v>286</v>
      </c>
      <c r="D97" s="3" t="s">
        <v>287</v>
      </c>
      <c r="E97" s="3" t="s">
        <v>28</v>
      </c>
      <c r="F97" s="12">
        <v>629347391</v>
      </c>
      <c r="G97" s="31"/>
      <c r="H97" s="3" t="s">
        <v>289</v>
      </c>
    </row>
    <row r="98" spans="1:9" ht="15.75" thickBot="1" x14ac:dyDescent="0.3">
      <c r="A98" s="1" t="s">
        <v>291</v>
      </c>
      <c r="B98">
        <v>97</v>
      </c>
      <c r="C98" s="1" t="s">
        <v>100</v>
      </c>
      <c r="D98" s="1" t="s">
        <v>290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294</v>
      </c>
      <c r="B99">
        <v>98</v>
      </c>
      <c r="C99" s="1" t="s">
        <v>292</v>
      </c>
      <c r="D99" s="1" t="s">
        <v>293</v>
      </c>
      <c r="E99" s="1" t="s">
        <v>28</v>
      </c>
      <c r="F99" s="2">
        <v>981522200</v>
      </c>
      <c r="G99" s="13"/>
      <c r="H99" s="13"/>
    </row>
    <row r="100" spans="1:9" ht="15.75" thickBot="1" x14ac:dyDescent="0.3">
      <c r="A100" s="1" t="s">
        <v>297</v>
      </c>
      <c r="B100">
        <v>99</v>
      </c>
      <c r="C100" s="1" t="s">
        <v>295</v>
      </c>
      <c r="D100" s="1" t="s">
        <v>296</v>
      </c>
      <c r="E100" s="1" t="s">
        <v>3</v>
      </c>
      <c r="F100" s="2">
        <v>629722035</v>
      </c>
    </row>
    <row r="101" spans="1:9" ht="15.75" thickBot="1" x14ac:dyDescent="0.3">
      <c r="A101" s="1" t="s">
        <v>300</v>
      </c>
      <c r="B101">
        <v>100</v>
      </c>
      <c r="C101" s="1" t="s">
        <v>298</v>
      </c>
      <c r="D101" s="1" t="s">
        <v>299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302</v>
      </c>
      <c r="B102">
        <v>101</v>
      </c>
      <c r="C102" s="1" t="s">
        <v>0</v>
      </c>
      <c r="D102" s="1" t="s">
        <v>301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305</v>
      </c>
      <c r="B103">
        <v>102</v>
      </c>
      <c r="C103" s="1" t="s">
        <v>303</v>
      </c>
      <c r="D103" s="1" t="s">
        <v>304</v>
      </c>
      <c r="E103" s="1" t="s">
        <v>28</v>
      </c>
      <c r="F103" s="2">
        <v>649336803</v>
      </c>
    </row>
    <row r="104" spans="1:9" ht="27" thickBot="1" x14ac:dyDescent="0.3">
      <c r="A104" s="1" t="s">
        <v>308</v>
      </c>
      <c r="B104">
        <v>103</v>
      </c>
      <c r="C104" s="1" t="s">
        <v>306</v>
      </c>
      <c r="D104" s="1" t="s">
        <v>307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310</v>
      </c>
      <c r="B105">
        <v>104</v>
      </c>
      <c r="C105" s="1" t="s">
        <v>97</v>
      </c>
      <c r="D105" s="1" t="s">
        <v>309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313</v>
      </c>
      <c r="B106" s="4">
        <v>105</v>
      </c>
      <c r="C106" s="3" t="s">
        <v>311</v>
      </c>
      <c r="D106" s="3" t="s">
        <v>312</v>
      </c>
      <c r="E106" s="3" t="s">
        <v>56</v>
      </c>
      <c r="F106" s="12">
        <v>676310358</v>
      </c>
      <c r="H106" s="40" t="s">
        <v>328</v>
      </c>
      <c r="I106" s="31"/>
    </row>
    <row r="107" spans="1:9" ht="15.75" thickBot="1" x14ac:dyDescent="0.3">
      <c r="A107" s="1" t="s">
        <v>316</v>
      </c>
      <c r="B107">
        <v>106</v>
      </c>
      <c r="C107" s="1" t="s">
        <v>314</v>
      </c>
      <c r="D107" s="1" t="s">
        <v>315</v>
      </c>
      <c r="E107" s="1" t="s">
        <v>56</v>
      </c>
      <c r="F107" s="2">
        <v>660784714</v>
      </c>
    </row>
    <row r="108" spans="1:9" ht="15.75" thickBot="1" x14ac:dyDescent="0.3">
      <c r="A108" s="1" t="s">
        <v>319</v>
      </c>
      <c r="B108">
        <v>107</v>
      </c>
      <c r="C108" s="1" t="s">
        <v>317</v>
      </c>
      <c r="D108" s="1" t="s">
        <v>318</v>
      </c>
      <c r="E108" s="1" t="s">
        <v>28</v>
      </c>
      <c r="F108" s="2">
        <v>639555974</v>
      </c>
    </row>
    <row r="109" spans="1:9" ht="15.75" thickBot="1" x14ac:dyDescent="0.3">
      <c r="A109" s="1" t="s">
        <v>322</v>
      </c>
      <c r="B109">
        <v>108</v>
      </c>
      <c r="C109" s="1" t="s">
        <v>320</v>
      </c>
      <c r="D109" s="1" t="s">
        <v>321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325</v>
      </c>
      <c r="B110">
        <v>109</v>
      </c>
      <c r="C110" s="1" t="s">
        <v>323</v>
      </c>
      <c r="D110" s="1" t="s">
        <v>324</v>
      </c>
      <c r="E110" s="1" t="s">
        <v>28</v>
      </c>
      <c r="F110" s="2">
        <v>649347371</v>
      </c>
    </row>
    <row r="111" spans="1:9" ht="15.75" thickBot="1" x14ac:dyDescent="0.3">
      <c r="A111" s="1" t="s">
        <v>327</v>
      </c>
      <c r="B111">
        <v>110</v>
      </c>
      <c r="C111" s="1" t="s">
        <v>128</v>
      </c>
      <c r="D111" s="1" t="s">
        <v>326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337</v>
      </c>
      <c r="B112">
        <v>111</v>
      </c>
      <c r="C112" s="1" t="s">
        <v>338</v>
      </c>
      <c r="D112" s="1" t="s">
        <v>339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341</v>
      </c>
      <c r="B113">
        <v>112</v>
      </c>
      <c r="C113" s="1" t="s">
        <v>106</v>
      </c>
      <c r="D113" s="1" t="s">
        <v>340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343</v>
      </c>
      <c r="B114">
        <v>113</v>
      </c>
      <c r="C114" s="1" t="s">
        <v>125</v>
      </c>
      <c r="D114" s="1" t="s">
        <v>342</v>
      </c>
      <c r="E114" s="1" t="s">
        <v>3</v>
      </c>
      <c r="F114" s="1"/>
    </row>
    <row r="115" spans="1:8" ht="15.75" thickBot="1" x14ac:dyDescent="0.3">
      <c r="A115" s="1" t="s">
        <v>346</v>
      </c>
      <c r="B115">
        <v>114</v>
      </c>
      <c r="C115" s="1" t="s">
        <v>344</v>
      </c>
      <c r="D115" s="1" t="s">
        <v>345</v>
      </c>
      <c r="E115" s="1" t="s">
        <v>56</v>
      </c>
      <c r="F115" s="1"/>
    </row>
    <row r="116" spans="1:8" ht="15.75" thickBot="1" x14ac:dyDescent="0.3">
      <c r="A116" s="1" t="s">
        <v>336</v>
      </c>
      <c r="B116">
        <v>115</v>
      </c>
      <c r="C116" s="1" t="s">
        <v>347</v>
      </c>
      <c r="D116" s="1" t="s">
        <v>348</v>
      </c>
      <c r="E116" s="1" t="s">
        <v>56</v>
      </c>
      <c r="F116" s="2">
        <v>605525610</v>
      </c>
    </row>
    <row r="117" spans="1:8" ht="15.75" thickBot="1" x14ac:dyDescent="0.3">
      <c r="A117" s="1" t="s">
        <v>361</v>
      </c>
      <c r="B117">
        <v>116</v>
      </c>
      <c r="C117" s="1" t="s">
        <v>359</v>
      </c>
      <c r="D117" s="1" t="s">
        <v>360</v>
      </c>
      <c r="E117" s="1" t="s">
        <v>3</v>
      </c>
      <c r="F117" s="2">
        <v>677069300</v>
      </c>
    </row>
    <row r="118" spans="1:8" ht="15.75" thickBot="1" x14ac:dyDescent="0.3">
      <c r="A118" s="1" t="s">
        <v>350</v>
      </c>
      <c r="B118">
        <v>117</v>
      </c>
      <c r="C118" s="1" t="s">
        <v>222</v>
      </c>
      <c r="D118" s="1" t="s">
        <v>349</v>
      </c>
      <c r="E118" s="1" t="s">
        <v>56</v>
      </c>
      <c r="F118" s="2">
        <v>649211724</v>
      </c>
    </row>
    <row r="119" spans="1:8" ht="15.75" thickBot="1" x14ac:dyDescent="0.3">
      <c r="A119" s="1" t="s">
        <v>353</v>
      </c>
      <c r="B119">
        <v>118</v>
      </c>
      <c r="C119" s="1" t="s">
        <v>351</v>
      </c>
      <c r="D119" s="1" t="s">
        <v>352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355</v>
      </c>
      <c r="B120">
        <v>119</v>
      </c>
      <c r="C120" s="1" t="s">
        <v>29</v>
      </c>
      <c r="D120" s="1" t="s">
        <v>354</v>
      </c>
      <c r="E120" s="1" t="s">
        <v>28</v>
      </c>
      <c r="F120" s="2">
        <v>686120272</v>
      </c>
    </row>
    <row r="121" spans="1:8" ht="15.75" thickBot="1" x14ac:dyDescent="0.3">
      <c r="A121" s="35" t="s">
        <v>358</v>
      </c>
      <c r="B121">
        <v>120</v>
      </c>
      <c r="C121" s="1" t="s">
        <v>356</v>
      </c>
      <c r="D121" s="1" t="s">
        <v>357</v>
      </c>
      <c r="E121" s="1" t="s">
        <v>3</v>
      </c>
      <c r="F121" s="2">
        <v>659017686</v>
      </c>
    </row>
    <row r="122" spans="1:8" ht="15.75" thickBot="1" x14ac:dyDescent="0.3">
      <c r="A122" s="1" t="s">
        <v>364</v>
      </c>
      <c r="B122">
        <v>121</v>
      </c>
      <c r="C122" s="1" t="s">
        <v>362</v>
      </c>
      <c r="D122" s="1" t="s">
        <v>363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367</v>
      </c>
      <c r="B123">
        <v>122</v>
      </c>
      <c r="C123" s="1" t="s">
        <v>365</v>
      </c>
      <c r="D123" s="1" t="s">
        <v>366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370</v>
      </c>
      <c r="B124">
        <v>123</v>
      </c>
      <c r="C124" s="1" t="s">
        <v>368</v>
      </c>
      <c r="D124" s="1" t="s">
        <v>369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372</v>
      </c>
      <c r="B125">
        <v>124</v>
      </c>
      <c r="C125" s="1" t="s">
        <v>371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375</v>
      </c>
      <c r="B126">
        <v>125</v>
      </c>
      <c r="C126" s="1" t="s">
        <v>373</v>
      </c>
      <c r="D126" s="1" t="s">
        <v>374</v>
      </c>
      <c r="E126" s="1" t="s">
        <v>28</v>
      </c>
      <c r="F126" s="2">
        <v>620992553</v>
      </c>
    </row>
    <row r="127" spans="1:8" ht="15.75" thickBot="1" x14ac:dyDescent="0.3">
      <c r="A127" s="1" t="s">
        <v>378</v>
      </c>
      <c r="B127">
        <v>126</v>
      </c>
      <c r="C127" s="1" t="s">
        <v>376</v>
      </c>
      <c r="D127" s="1" t="s">
        <v>377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381</v>
      </c>
      <c r="B128">
        <v>127</v>
      </c>
      <c r="C128" s="1" t="s">
        <v>379</v>
      </c>
      <c r="D128" s="1" t="s">
        <v>380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384</v>
      </c>
      <c r="B129">
        <v>128</v>
      </c>
      <c r="C129" s="1" t="s">
        <v>382</v>
      </c>
      <c r="D129" s="1" t="s">
        <v>383</v>
      </c>
      <c r="E129" s="6" t="s">
        <v>28</v>
      </c>
      <c r="F129" s="1"/>
    </row>
    <row r="130" spans="1:8" ht="15.75" thickBot="1" x14ac:dyDescent="0.3">
      <c r="A130" s="1" t="s">
        <v>387</v>
      </c>
      <c r="B130">
        <v>129</v>
      </c>
      <c r="C130" s="1" t="s">
        <v>385</v>
      </c>
      <c r="D130" s="1" t="s">
        <v>386</v>
      </c>
      <c r="E130" s="6" t="s">
        <v>28</v>
      </c>
      <c r="F130" s="1"/>
    </row>
    <row r="131" spans="1:8" ht="15.75" thickBot="1" x14ac:dyDescent="0.3">
      <c r="A131" s="1" t="s">
        <v>390</v>
      </c>
      <c r="B131">
        <v>130</v>
      </c>
      <c r="C131" s="1" t="s">
        <v>388</v>
      </c>
      <c r="D131" s="1" t="s">
        <v>389</v>
      </c>
      <c r="E131" s="1" t="s">
        <v>56</v>
      </c>
      <c r="F131" s="2">
        <v>615242216</v>
      </c>
    </row>
    <row r="132" spans="1:8" ht="15.75" thickBot="1" x14ac:dyDescent="0.3">
      <c r="A132" s="1" t="s">
        <v>392</v>
      </c>
      <c r="B132">
        <v>131</v>
      </c>
      <c r="C132" s="1" t="s">
        <v>63</v>
      </c>
      <c r="D132" s="1" t="s">
        <v>391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394</v>
      </c>
      <c r="B133">
        <v>132</v>
      </c>
      <c r="C133" s="1" t="s">
        <v>263</v>
      </c>
      <c r="D133" s="1" t="s">
        <v>393</v>
      </c>
      <c r="E133" s="1" t="s">
        <v>56</v>
      </c>
      <c r="F133" s="2">
        <v>618152113</v>
      </c>
      <c r="H133" s="13"/>
    </row>
    <row r="134" spans="1:8" ht="15.75" thickBot="1" x14ac:dyDescent="0.3">
      <c r="A134" s="1" t="s">
        <v>397</v>
      </c>
      <c r="B134">
        <v>133</v>
      </c>
      <c r="C134" s="1" t="s">
        <v>395</v>
      </c>
      <c r="D134" s="1" t="s">
        <v>396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399</v>
      </c>
      <c r="B135">
        <v>134</v>
      </c>
      <c r="C135" s="1" t="s">
        <v>44</v>
      </c>
      <c r="D135" s="1" t="s">
        <v>398</v>
      </c>
      <c r="E135" s="1" t="s">
        <v>56</v>
      </c>
      <c r="F135" s="2">
        <v>680820411</v>
      </c>
    </row>
    <row r="136" spans="1:8" ht="15.75" thickBot="1" x14ac:dyDescent="0.3">
      <c r="A136" s="1" t="s">
        <v>402</v>
      </c>
      <c r="B136">
        <v>135</v>
      </c>
      <c r="C136" s="1" t="s">
        <v>400</v>
      </c>
      <c r="D136" s="1" t="s">
        <v>401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405</v>
      </c>
      <c r="B137">
        <v>136</v>
      </c>
      <c r="C137" s="1" t="s">
        <v>403</v>
      </c>
      <c r="D137" s="1" t="s">
        <v>404</v>
      </c>
      <c r="E137" s="1" t="s">
        <v>3</v>
      </c>
      <c r="F137" s="2">
        <v>666148636</v>
      </c>
    </row>
    <row r="138" spans="1:8" ht="15.75" thickBot="1" x14ac:dyDescent="0.3">
      <c r="A138" s="1" t="s">
        <v>407</v>
      </c>
      <c r="B138">
        <v>137</v>
      </c>
      <c r="C138" s="1" t="s">
        <v>47</v>
      </c>
      <c r="D138" s="1" t="s">
        <v>406</v>
      </c>
      <c r="E138" s="1" t="s">
        <v>56</v>
      </c>
      <c r="F138" s="1"/>
    </row>
    <row r="139" spans="1:8" ht="15.75" thickBot="1" x14ac:dyDescent="0.3">
      <c r="A139" s="1" t="s">
        <v>409</v>
      </c>
      <c r="B139">
        <v>138</v>
      </c>
      <c r="C139" s="1" t="s">
        <v>0</v>
      </c>
      <c r="D139" s="1" t="s">
        <v>408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410</v>
      </c>
      <c r="B140">
        <v>139</v>
      </c>
      <c r="C140" s="1" t="s">
        <v>368</v>
      </c>
      <c r="D140" s="1" t="s">
        <v>369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402</v>
      </c>
      <c r="B141">
        <v>140</v>
      </c>
      <c r="C141" s="1" t="s">
        <v>400</v>
      </c>
      <c r="D141" s="1" t="s">
        <v>411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414</v>
      </c>
      <c r="B142">
        <v>141</v>
      </c>
      <c r="C142" s="1" t="s">
        <v>412</v>
      </c>
      <c r="D142" s="1" t="s">
        <v>413</v>
      </c>
      <c r="E142" s="1" t="s">
        <v>3</v>
      </c>
      <c r="F142" s="2">
        <v>654955243</v>
      </c>
    </row>
    <row r="143" spans="1:8" ht="15.75" thickBot="1" x14ac:dyDescent="0.3">
      <c r="A143" s="1" t="s">
        <v>417</v>
      </c>
      <c r="B143">
        <v>142</v>
      </c>
      <c r="C143" s="1" t="s">
        <v>415</v>
      </c>
      <c r="D143" s="1" t="s">
        <v>416</v>
      </c>
      <c r="E143" s="1" t="s">
        <v>28</v>
      </c>
      <c r="F143" s="2">
        <v>659443992</v>
      </c>
      <c r="H143" s="13"/>
    </row>
    <row r="144" spans="1:8" ht="15.75" thickBot="1" x14ac:dyDescent="0.3">
      <c r="A144" s="1" t="s">
        <v>420</v>
      </c>
      <c r="B144">
        <v>143</v>
      </c>
      <c r="C144" s="1" t="s">
        <v>418</v>
      </c>
      <c r="D144" s="1" t="s">
        <v>419</v>
      </c>
      <c r="E144" s="6" t="s">
        <v>28</v>
      </c>
      <c r="F144" s="1"/>
      <c r="H144" s="13"/>
    </row>
    <row r="145" spans="1:8" ht="15.75" thickBot="1" x14ac:dyDescent="0.3">
      <c r="A145" s="1" t="s">
        <v>392</v>
      </c>
      <c r="B145">
        <v>144</v>
      </c>
      <c r="C145" s="1" t="s">
        <v>63</v>
      </c>
      <c r="D145" s="1" t="s">
        <v>391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423</v>
      </c>
      <c r="B146">
        <v>145</v>
      </c>
      <c r="C146" s="1" t="s">
        <v>421</v>
      </c>
      <c r="D146" s="1" t="s">
        <v>422</v>
      </c>
      <c r="E146" s="1" t="s">
        <v>3</v>
      </c>
      <c r="F146" s="6" t="s">
        <v>424</v>
      </c>
    </row>
    <row r="147" spans="1:8" ht="15.75" thickBot="1" x14ac:dyDescent="0.3">
      <c r="A147" s="1" t="s">
        <v>426</v>
      </c>
      <c r="B147">
        <v>146</v>
      </c>
      <c r="C147" s="1" t="s">
        <v>0</v>
      </c>
      <c r="D147" s="1" t="s">
        <v>425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428</v>
      </c>
      <c r="B148">
        <v>147</v>
      </c>
      <c r="C148" s="1" t="s">
        <v>403</v>
      </c>
      <c r="D148" s="1" t="s">
        <v>427</v>
      </c>
      <c r="E148" s="1" t="s">
        <v>56</v>
      </c>
      <c r="F148" s="2">
        <v>636074545</v>
      </c>
    </row>
    <row r="149" spans="1:8" ht="15.75" thickBot="1" x14ac:dyDescent="0.3">
      <c r="A149" s="1" t="s">
        <v>431</v>
      </c>
      <c r="B149">
        <v>148</v>
      </c>
      <c r="C149" s="1" t="s">
        <v>429</v>
      </c>
      <c r="D149" s="1" t="s">
        <v>430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378</v>
      </c>
      <c r="B150">
        <v>149</v>
      </c>
      <c r="C150" s="1" t="s">
        <v>376</v>
      </c>
      <c r="D150" s="1" t="s">
        <v>377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433</v>
      </c>
      <c r="B151">
        <v>150</v>
      </c>
      <c r="C151" s="1" t="s">
        <v>7</v>
      </c>
      <c r="D151" s="1" t="s">
        <v>432</v>
      </c>
      <c r="E151" s="1" t="s">
        <v>3</v>
      </c>
      <c r="F151" s="2">
        <v>669450665</v>
      </c>
    </row>
    <row r="152" spans="1:8" ht="15.75" thickBot="1" x14ac:dyDescent="0.3">
      <c r="A152" s="1" t="s">
        <v>434</v>
      </c>
      <c r="B152">
        <v>151</v>
      </c>
      <c r="C152" s="1" t="s">
        <v>7</v>
      </c>
      <c r="D152" s="1" t="s">
        <v>432</v>
      </c>
      <c r="E152" s="1" t="s">
        <v>3</v>
      </c>
      <c r="F152" s="2">
        <v>669450665</v>
      </c>
    </row>
    <row r="153" spans="1:8" ht="15.75" thickBot="1" x14ac:dyDescent="0.3">
      <c r="A153" s="1" t="s">
        <v>437</v>
      </c>
      <c r="B153">
        <v>152</v>
      </c>
      <c r="C153" s="1" t="s">
        <v>435</v>
      </c>
      <c r="D153" s="1" t="s">
        <v>436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440</v>
      </c>
      <c r="B154">
        <v>153</v>
      </c>
      <c r="C154" s="1" t="s">
        <v>438</v>
      </c>
      <c r="D154" s="1" t="s">
        <v>439</v>
      </c>
      <c r="E154" s="6" t="s">
        <v>28</v>
      </c>
      <c r="F154" s="1"/>
    </row>
    <row r="155" spans="1:8" ht="15.75" thickBot="1" x14ac:dyDescent="0.3">
      <c r="A155" s="1" t="s">
        <v>443</v>
      </c>
      <c r="B155">
        <v>154</v>
      </c>
      <c r="C155" s="1" t="s">
        <v>441</v>
      </c>
      <c r="D155" s="1" t="s">
        <v>442</v>
      </c>
      <c r="E155" s="1" t="s">
        <v>3</v>
      </c>
      <c r="F155" s="2">
        <v>655467199</v>
      </c>
    </row>
    <row r="156" spans="1:8" ht="15.75" thickBot="1" x14ac:dyDescent="0.3">
      <c r="A156" s="1" t="s">
        <v>445</v>
      </c>
      <c r="B156">
        <v>155</v>
      </c>
      <c r="C156" s="1" t="s">
        <v>142</v>
      </c>
      <c r="D156" s="1" t="s">
        <v>444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447</v>
      </c>
      <c r="B157">
        <v>156</v>
      </c>
      <c r="C157" s="1" t="s">
        <v>371</v>
      </c>
      <c r="D157" s="1" t="s">
        <v>446</v>
      </c>
      <c r="E157" s="1" t="s">
        <v>28</v>
      </c>
      <c r="F157" s="2">
        <v>685622032</v>
      </c>
    </row>
    <row r="158" spans="1:8" ht="15.75" thickBot="1" x14ac:dyDescent="0.3">
      <c r="A158" s="1" t="s">
        <v>450</v>
      </c>
      <c r="B158">
        <v>157</v>
      </c>
      <c r="C158" s="1" t="s">
        <v>448</v>
      </c>
      <c r="D158" s="1" t="s">
        <v>449</v>
      </c>
      <c r="E158" s="1" t="s">
        <v>56</v>
      </c>
      <c r="F158" s="2">
        <v>609338784</v>
      </c>
    </row>
    <row r="159" spans="1:8" ht="15.75" thickBot="1" x14ac:dyDescent="0.3">
      <c r="A159" s="1" t="s">
        <v>367</v>
      </c>
      <c r="B159">
        <v>158</v>
      </c>
      <c r="C159" s="1" t="s">
        <v>365</v>
      </c>
      <c r="D159" s="1" t="s">
        <v>451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453</v>
      </c>
      <c r="B160">
        <v>159</v>
      </c>
      <c r="C160" s="1" t="s">
        <v>0</v>
      </c>
      <c r="D160" s="1" t="s">
        <v>452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417</v>
      </c>
      <c r="B161">
        <v>160</v>
      </c>
      <c r="C161" s="1" t="s">
        <v>415</v>
      </c>
      <c r="D161" s="1" t="s">
        <v>454</v>
      </c>
      <c r="E161" s="1" t="s">
        <v>28</v>
      </c>
      <c r="F161" s="2">
        <v>659443992</v>
      </c>
      <c r="H161" s="13"/>
    </row>
    <row r="162" spans="1:8" ht="15.75" thickBot="1" x14ac:dyDescent="0.3">
      <c r="A162" s="1" t="s">
        <v>160</v>
      </c>
      <c r="B162">
        <v>161</v>
      </c>
      <c r="C162" s="1" t="s">
        <v>455</v>
      </c>
      <c r="D162" s="1" t="s">
        <v>456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457</v>
      </c>
      <c r="B163">
        <v>162</v>
      </c>
      <c r="C163" s="1" t="s">
        <v>371</v>
      </c>
      <c r="D163" s="1" t="s">
        <v>446</v>
      </c>
      <c r="E163" s="1" t="s">
        <v>28</v>
      </c>
      <c r="F163" s="2">
        <v>685622032</v>
      </c>
    </row>
    <row r="164" spans="1:8" ht="27" thickBot="1" x14ac:dyDescent="0.3">
      <c r="A164" s="1" t="s">
        <v>460</v>
      </c>
      <c r="B164">
        <v>163</v>
      </c>
      <c r="C164" s="1" t="s">
        <v>458</v>
      </c>
      <c r="D164" s="1" t="s">
        <v>459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463</v>
      </c>
      <c r="B165">
        <v>164</v>
      </c>
      <c r="C165" s="1" t="s">
        <v>461</v>
      </c>
      <c r="D165" s="1" t="s">
        <v>462</v>
      </c>
      <c r="E165" s="1" t="s">
        <v>3</v>
      </c>
      <c r="F165" s="2">
        <v>635430080</v>
      </c>
    </row>
    <row r="166" spans="1:8" ht="15.75" thickBot="1" x14ac:dyDescent="0.3">
      <c r="A166" s="1" t="s">
        <v>466</v>
      </c>
      <c r="B166">
        <v>165</v>
      </c>
      <c r="C166" s="1" t="s">
        <v>464</v>
      </c>
      <c r="D166" s="1" t="s">
        <v>465</v>
      </c>
      <c r="E166" s="1" t="s">
        <v>3</v>
      </c>
      <c r="F166" s="2">
        <v>699804231</v>
      </c>
    </row>
    <row r="167" spans="1:8" ht="15.75" thickBot="1" x14ac:dyDescent="0.3">
      <c r="A167" s="1" t="s">
        <v>469</v>
      </c>
      <c r="B167">
        <v>166</v>
      </c>
      <c r="C167" s="1" t="s">
        <v>467</v>
      </c>
      <c r="D167" s="1" t="s">
        <v>468</v>
      </c>
      <c r="E167" s="1" t="s">
        <v>56</v>
      </c>
      <c r="F167" s="2">
        <v>655484343</v>
      </c>
    </row>
    <row r="168" spans="1:8" ht="15.75" thickBot="1" x14ac:dyDescent="0.3">
      <c r="A168" s="1" t="s">
        <v>378</v>
      </c>
      <c r="B168">
        <v>167</v>
      </c>
      <c r="C168" s="1" t="s">
        <v>376</v>
      </c>
      <c r="D168" s="1" t="s">
        <v>377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471</v>
      </c>
      <c r="B169">
        <v>168</v>
      </c>
      <c r="C169" s="1" t="s">
        <v>44</v>
      </c>
      <c r="D169" s="1" t="s">
        <v>470</v>
      </c>
      <c r="E169" s="1" t="s">
        <v>3</v>
      </c>
      <c r="F169" s="2">
        <v>659382620</v>
      </c>
    </row>
    <row r="170" spans="1:8" ht="15.75" thickBot="1" x14ac:dyDescent="0.3">
      <c r="A170" s="1" t="s">
        <v>474</v>
      </c>
      <c r="B170">
        <v>169</v>
      </c>
      <c r="C170" s="1" t="s">
        <v>472</v>
      </c>
      <c r="D170" s="1" t="s">
        <v>473</v>
      </c>
      <c r="E170" s="1" t="s">
        <v>3</v>
      </c>
      <c r="F170" s="2">
        <v>639113145</v>
      </c>
    </row>
    <row r="171" spans="1:8" ht="15.75" thickBot="1" x14ac:dyDescent="0.3">
      <c r="A171" s="1" t="s">
        <v>409</v>
      </c>
      <c r="B171">
        <v>170</v>
      </c>
      <c r="C171" s="1" t="s">
        <v>475</v>
      </c>
      <c r="D171" s="1" t="s">
        <v>476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479</v>
      </c>
      <c r="B172">
        <v>171</v>
      </c>
      <c r="C172" s="1" t="s">
        <v>477</v>
      </c>
      <c r="D172" s="1" t="s">
        <v>478</v>
      </c>
      <c r="E172" s="1" t="s">
        <v>56</v>
      </c>
      <c r="F172" s="2">
        <v>666049133</v>
      </c>
    </row>
    <row r="173" spans="1:8" ht="15.75" thickBot="1" x14ac:dyDescent="0.3">
      <c r="A173" s="1" t="s">
        <v>479</v>
      </c>
      <c r="B173">
        <v>172</v>
      </c>
      <c r="C173" s="1" t="s">
        <v>477</v>
      </c>
      <c r="D173" s="1" t="s">
        <v>478</v>
      </c>
      <c r="E173" s="1" t="s">
        <v>56</v>
      </c>
      <c r="F173" s="2">
        <v>666049133</v>
      </c>
    </row>
    <row r="174" spans="1:8" ht="15.75" thickBot="1" x14ac:dyDescent="0.3">
      <c r="A174" s="1" t="s">
        <v>482</v>
      </c>
      <c r="B174">
        <v>173</v>
      </c>
      <c r="C174" s="1" t="s">
        <v>480</v>
      </c>
      <c r="D174" s="1" t="s">
        <v>481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485</v>
      </c>
      <c r="B175">
        <v>174</v>
      </c>
      <c r="C175" s="1" t="s">
        <v>483</v>
      </c>
      <c r="D175" s="1" t="s">
        <v>484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488</v>
      </c>
      <c r="B176">
        <v>175</v>
      </c>
      <c r="C176" s="1" t="s">
        <v>486</v>
      </c>
      <c r="D176" s="1" t="s">
        <v>487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491</v>
      </c>
      <c r="B177">
        <v>176</v>
      </c>
      <c r="C177" s="1" t="s">
        <v>489</v>
      </c>
      <c r="D177" s="1" t="s">
        <v>490</v>
      </c>
      <c r="E177" s="1" t="s">
        <v>3</v>
      </c>
      <c r="F177" s="6" t="s">
        <v>492</v>
      </c>
    </row>
    <row r="178" spans="1:9" ht="15.75" thickBot="1" x14ac:dyDescent="0.3">
      <c r="A178" s="1" t="s">
        <v>494</v>
      </c>
      <c r="B178">
        <v>177</v>
      </c>
      <c r="C178" s="1" t="s">
        <v>66</v>
      </c>
      <c r="D178" s="1" t="s">
        <v>493</v>
      </c>
      <c r="E178" s="1" t="s">
        <v>56</v>
      </c>
      <c r="F178" s="2">
        <v>690954815</v>
      </c>
    </row>
    <row r="179" spans="1:9" ht="15.75" thickBot="1" x14ac:dyDescent="0.3">
      <c r="A179" s="1" t="s">
        <v>496</v>
      </c>
      <c r="B179">
        <v>178</v>
      </c>
      <c r="C179" s="1" t="s">
        <v>19</v>
      </c>
      <c r="D179" s="1" t="s">
        <v>495</v>
      </c>
      <c r="E179" s="1" t="s">
        <v>3</v>
      </c>
      <c r="F179" s="2">
        <v>676506630</v>
      </c>
    </row>
    <row r="180" spans="1:9" ht="15.75" thickBot="1" x14ac:dyDescent="0.3">
      <c r="A180" s="3" t="s">
        <v>499</v>
      </c>
      <c r="B180">
        <v>179</v>
      </c>
      <c r="C180" s="3" t="s">
        <v>497</v>
      </c>
      <c r="D180" s="3" t="s">
        <v>498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501</v>
      </c>
      <c r="B181">
        <v>180</v>
      </c>
      <c r="C181" s="1" t="s">
        <v>47</v>
      </c>
      <c r="D181" s="1" t="s">
        <v>500</v>
      </c>
      <c r="E181" s="1" t="s">
        <v>3</v>
      </c>
      <c r="F181" s="1"/>
      <c r="H181" s="36" t="s">
        <v>574</v>
      </c>
    </row>
    <row r="182" spans="1:9" ht="15.75" thickBot="1" x14ac:dyDescent="0.3">
      <c r="A182" s="1" t="s">
        <v>504</v>
      </c>
      <c r="B182">
        <v>181</v>
      </c>
      <c r="C182" s="1" t="s">
        <v>502</v>
      </c>
      <c r="D182" s="1" t="s">
        <v>503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505</v>
      </c>
      <c r="B183">
        <v>182</v>
      </c>
      <c r="C183" s="3" t="s">
        <v>497</v>
      </c>
      <c r="D183" s="3" t="s">
        <v>498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508</v>
      </c>
      <c r="B184">
        <v>183</v>
      </c>
      <c r="C184" s="1" t="s">
        <v>506</v>
      </c>
      <c r="D184" s="1" t="s">
        <v>507</v>
      </c>
      <c r="E184" s="1" t="s">
        <v>3</v>
      </c>
      <c r="F184" s="2">
        <v>619523686</v>
      </c>
    </row>
    <row r="185" spans="1:9" ht="15.75" thickBot="1" x14ac:dyDescent="0.3">
      <c r="A185" s="1" t="s">
        <v>511</v>
      </c>
      <c r="B185">
        <v>184</v>
      </c>
      <c r="C185" s="1" t="s">
        <v>509</v>
      </c>
      <c r="D185" s="1" t="s">
        <v>510</v>
      </c>
      <c r="E185" s="1" t="s">
        <v>3</v>
      </c>
      <c r="F185" s="2">
        <v>650321108</v>
      </c>
    </row>
    <row r="186" spans="1:9" ht="15.75" thickBot="1" x14ac:dyDescent="0.3">
      <c r="A186" s="1" t="s">
        <v>513</v>
      </c>
      <c r="B186">
        <v>185</v>
      </c>
      <c r="C186" s="1" t="s">
        <v>100</v>
      </c>
      <c r="D186" s="1" t="s">
        <v>512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516</v>
      </c>
      <c r="B187">
        <v>186</v>
      </c>
      <c r="C187" s="1" t="s">
        <v>514</v>
      </c>
      <c r="D187" s="1" t="s">
        <v>515</v>
      </c>
      <c r="E187" s="1" t="s">
        <v>3</v>
      </c>
      <c r="F187" s="2">
        <v>651165134</v>
      </c>
    </row>
    <row r="188" spans="1:9" ht="15.75" thickBot="1" x14ac:dyDescent="0.3">
      <c r="A188" s="1" t="s">
        <v>519</v>
      </c>
      <c r="B188">
        <v>187</v>
      </c>
      <c r="C188" s="1" t="s">
        <v>517</v>
      </c>
      <c r="D188" s="1" t="s">
        <v>518</v>
      </c>
      <c r="E188" s="1" t="s">
        <v>3</v>
      </c>
      <c r="F188" s="2">
        <v>686141017</v>
      </c>
    </row>
    <row r="189" spans="1:9" ht="15.75" thickBot="1" x14ac:dyDescent="0.3">
      <c r="A189" s="1" t="s">
        <v>521</v>
      </c>
      <c r="B189">
        <v>188</v>
      </c>
      <c r="C189" s="1" t="s">
        <v>214</v>
      </c>
      <c r="D189" s="1" t="s">
        <v>520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524</v>
      </c>
      <c r="B190">
        <v>189</v>
      </c>
      <c r="C190" s="1" t="s">
        <v>522</v>
      </c>
      <c r="D190" s="1" t="s">
        <v>523</v>
      </c>
      <c r="E190" s="1" t="s">
        <v>3</v>
      </c>
      <c r="F190" s="2">
        <v>630936339</v>
      </c>
    </row>
    <row r="191" spans="1:9" ht="15.75" thickBot="1" x14ac:dyDescent="0.3">
      <c r="A191" s="1" t="s">
        <v>375</v>
      </c>
      <c r="B191">
        <v>190</v>
      </c>
      <c r="C191" s="1" t="s">
        <v>373</v>
      </c>
      <c r="D191" s="1" t="s">
        <v>374</v>
      </c>
      <c r="E191" s="1" t="s">
        <v>28</v>
      </c>
      <c r="F191" s="2">
        <v>683474245</v>
      </c>
    </row>
    <row r="192" spans="1:9" ht="15.75" thickBot="1" x14ac:dyDescent="0.3">
      <c r="A192" s="1" t="s">
        <v>353</v>
      </c>
      <c r="B192">
        <v>191</v>
      </c>
      <c r="C192" s="1" t="s">
        <v>351</v>
      </c>
      <c r="D192" s="1" t="s">
        <v>352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527</v>
      </c>
      <c r="B193">
        <v>192</v>
      </c>
      <c r="C193" s="1" t="s">
        <v>525</v>
      </c>
      <c r="D193" s="1" t="s">
        <v>526</v>
      </c>
      <c r="E193" s="1" t="s">
        <v>3</v>
      </c>
      <c r="F193" s="2">
        <v>629316158</v>
      </c>
    </row>
    <row r="194" spans="1:8" ht="15.75" thickBot="1" x14ac:dyDescent="0.3">
      <c r="A194" s="1" t="s">
        <v>528</v>
      </c>
      <c r="B194">
        <v>193</v>
      </c>
      <c r="C194" s="1" t="s">
        <v>63</v>
      </c>
      <c r="D194" s="1" t="s">
        <v>391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530</v>
      </c>
      <c r="B195">
        <v>194</v>
      </c>
      <c r="C195" s="1" t="s">
        <v>19</v>
      </c>
      <c r="D195" s="1" t="s">
        <v>529</v>
      </c>
      <c r="E195" s="1" t="s">
        <v>28</v>
      </c>
      <c r="F195" s="2">
        <v>639886986</v>
      </c>
    </row>
    <row r="196" spans="1:8" ht="15.75" thickBot="1" x14ac:dyDescent="0.3">
      <c r="A196" s="1" t="s">
        <v>533</v>
      </c>
      <c r="B196">
        <v>195</v>
      </c>
      <c r="C196" s="1" t="s">
        <v>531</v>
      </c>
      <c r="D196" s="1" t="s">
        <v>532</v>
      </c>
      <c r="E196" s="1" t="s">
        <v>56</v>
      </c>
      <c r="F196" s="1"/>
    </row>
    <row r="197" spans="1:8" ht="15.75" thickBot="1" x14ac:dyDescent="0.3">
      <c r="A197" s="1" t="s">
        <v>536</v>
      </c>
      <c r="B197">
        <v>196</v>
      </c>
      <c r="C197" s="1" t="s">
        <v>534</v>
      </c>
      <c r="D197" s="1" t="s">
        <v>535</v>
      </c>
      <c r="E197" s="1" t="s">
        <v>56</v>
      </c>
      <c r="F197" s="2">
        <v>606937440</v>
      </c>
    </row>
    <row r="198" spans="1:8" ht="15.75" thickBot="1" x14ac:dyDescent="0.3">
      <c r="A198" s="1" t="s">
        <v>538</v>
      </c>
      <c r="B198">
        <v>197</v>
      </c>
      <c r="C198" s="1" t="s">
        <v>117</v>
      </c>
      <c r="D198" s="1" t="s">
        <v>537</v>
      </c>
      <c r="E198" s="1" t="s">
        <v>28</v>
      </c>
      <c r="F198" s="2">
        <v>678443660</v>
      </c>
      <c r="H198" s="1" t="s">
        <v>575</v>
      </c>
    </row>
    <row r="199" spans="1:8" ht="15.75" thickBot="1" x14ac:dyDescent="0.3">
      <c r="A199" s="1" t="s">
        <v>539</v>
      </c>
      <c r="B199">
        <v>198</v>
      </c>
      <c r="C199" s="1" t="s">
        <v>117</v>
      </c>
      <c r="D199" s="1" t="s">
        <v>537</v>
      </c>
      <c r="E199" s="1" t="s">
        <v>28</v>
      </c>
      <c r="F199" s="2">
        <v>678443660</v>
      </c>
      <c r="H199" s="1" t="s">
        <v>575</v>
      </c>
    </row>
    <row r="200" spans="1:8" ht="15.75" thickBot="1" x14ac:dyDescent="0.3">
      <c r="A200" s="1" t="s">
        <v>541</v>
      </c>
      <c r="B200">
        <v>199</v>
      </c>
      <c r="C200" s="1" t="s">
        <v>19</v>
      </c>
      <c r="D200" s="1" t="s">
        <v>540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544</v>
      </c>
      <c r="B201">
        <v>200</v>
      </c>
      <c r="C201" s="1" t="s">
        <v>542</v>
      </c>
      <c r="D201" s="1" t="s">
        <v>543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547</v>
      </c>
      <c r="B202">
        <v>201</v>
      </c>
      <c r="C202" s="1" t="s">
        <v>545</v>
      </c>
      <c r="D202" s="1" t="s">
        <v>546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550</v>
      </c>
      <c r="B203">
        <v>202</v>
      </c>
      <c r="C203" s="1" t="s">
        <v>548</v>
      </c>
      <c r="D203" s="1" t="s">
        <v>549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552</v>
      </c>
      <c r="B204">
        <v>203</v>
      </c>
      <c r="C204" s="1" t="s">
        <v>365</v>
      </c>
      <c r="D204" s="1" t="s">
        <v>551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555</v>
      </c>
      <c r="B205">
        <v>204</v>
      </c>
      <c r="C205" s="1" t="s">
        <v>553</v>
      </c>
      <c r="D205" s="1" t="s">
        <v>554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558</v>
      </c>
      <c r="B206">
        <v>205</v>
      </c>
      <c r="C206" s="1" t="s">
        <v>556</v>
      </c>
      <c r="D206" s="1" t="s">
        <v>557</v>
      </c>
      <c r="E206" s="1" t="s">
        <v>3</v>
      </c>
      <c r="F206" s="2">
        <v>651614430</v>
      </c>
      <c r="G206" s="13"/>
      <c r="H206" s="1" t="s">
        <v>576</v>
      </c>
    </row>
    <row r="207" spans="1:8" ht="15.75" thickBot="1" x14ac:dyDescent="0.3">
      <c r="A207" s="1" t="s">
        <v>559</v>
      </c>
      <c r="B207">
        <v>206</v>
      </c>
      <c r="C207" s="1" t="s">
        <v>63</v>
      </c>
      <c r="D207" s="1" t="s">
        <v>446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562</v>
      </c>
      <c r="B208">
        <v>207</v>
      </c>
      <c r="C208" s="1" t="s">
        <v>560</v>
      </c>
      <c r="D208" s="1" t="s">
        <v>561</v>
      </c>
      <c r="E208" s="1" t="s">
        <v>28</v>
      </c>
      <c r="F208" s="2">
        <v>607158535</v>
      </c>
    </row>
    <row r="209" spans="1:8" ht="15.75" thickBot="1" x14ac:dyDescent="0.3">
      <c r="A209" s="1" t="s">
        <v>563</v>
      </c>
      <c r="B209">
        <v>208</v>
      </c>
      <c r="C209" s="1" t="s">
        <v>371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565</v>
      </c>
      <c r="B210">
        <v>209</v>
      </c>
      <c r="C210" s="1" t="s">
        <v>467</v>
      </c>
      <c r="D210" s="1" t="s">
        <v>564</v>
      </c>
      <c r="E210" s="1" t="s">
        <v>3</v>
      </c>
      <c r="F210" s="2">
        <v>650569961</v>
      </c>
    </row>
    <row r="211" spans="1:8" ht="15.75" thickBot="1" x14ac:dyDescent="0.3">
      <c r="A211" s="1" t="s">
        <v>567</v>
      </c>
      <c r="B211">
        <v>210</v>
      </c>
      <c r="C211" s="1" t="s">
        <v>0</v>
      </c>
      <c r="D211" s="1" t="s">
        <v>566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568</v>
      </c>
      <c r="E212" s="1" t="s">
        <v>3</v>
      </c>
      <c r="F212" s="1"/>
    </row>
    <row r="213" spans="1:8" ht="15.75" thickBot="1" x14ac:dyDescent="0.3">
      <c r="A213" s="1" t="s">
        <v>397</v>
      </c>
      <c r="B213">
        <v>212</v>
      </c>
      <c r="C213" s="1" t="s">
        <v>395</v>
      </c>
      <c r="D213" s="1" t="s">
        <v>396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7" t="s">
        <v>569</v>
      </c>
      <c r="B215">
        <v>214</v>
      </c>
      <c r="C215" s="37" t="s">
        <v>100</v>
      </c>
      <c r="D215" s="37" t="s">
        <v>151</v>
      </c>
      <c r="E215" s="37" t="s">
        <v>56</v>
      </c>
      <c r="F215" s="38">
        <v>660667498</v>
      </c>
      <c r="G215" s="13"/>
      <c r="H215" s="13"/>
    </row>
    <row r="216" spans="1:8" ht="15.75" thickBot="1" x14ac:dyDescent="0.3">
      <c r="A216" s="37" t="s">
        <v>570</v>
      </c>
      <c r="B216">
        <v>215</v>
      </c>
      <c r="C216" s="37" t="s">
        <v>263</v>
      </c>
      <c r="D216" s="37" t="s">
        <v>264</v>
      </c>
      <c r="E216" s="37" t="s">
        <v>3</v>
      </c>
      <c r="F216" s="38">
        <v>645991795</v>
      </c>
      <c r="H216" s="13"/>
    </row>
    <row r="217" spans="1:8" ht="15.75" thickBot="1" x14ac:dyDescent="0.3">
      <c r="A217" s="37" t="s">
        <v>571</v>
      </c>
      <c r="B217">
        <v>216</v>
      </c>
      <c r="C217" s="37" t="s">
        <v>66</v>
      </c>
      <c r="D217" s="37" t="s">
        <v>67</v>
      </c>
      <c r="E217" s="37" t="s">
        <v>3</v>
      </c>
      <c r="F217" s="37"/>
    </row>
    <row r="218" spans="1:8" ht="15.75" thickBot="1" x14ac:dyDescent="0.3">
      <c r="A218" s="39" t="s">
        <v>572</v>
      </c>
      <c r="B218">
        <v>217</v>
      </c>
      <c r="C218" s="37" t="s">
        <v>44</v>
      </c>
      <c r="D218" s="37" t="s">
        <v>87</v>
      </c>
      <c r="E218" s="37" t="s">
        <v>28</v>
      </c>
      <c r="F218" s="38">
        <v>659783879</v>
      </c>
    </row>
    <row r="219" spans="1:8" ht="15.75" thickBot="1" x14ac:dyDescent="0.3">
      <c r="A219" s="39" t="s">
        <v>573</v>
      </c>
      <c r="B219">
        <v>218</v>
      </c>
      <c r="C219" s="37" t="s">
        <v>16</v>
      </c>
      <c r="D219" s="37" t="s">
        <v>17</v>
      </c>
      <c r="E219" s="37" t="s">
        <v>3</v>
      </c>
      <c r="F219" s="38">
        <v>616662649</v>
      </c>
    </row>
    <row r="220" spans="1:8" ht="15.75" thickBot="1" x14ac:dyDescent="0.3">
      <c r="A220" s="41" t="s">
        <v>577</v>
      </c>
      <c r="B220">
        <v>219</v>
      </c>
      <c r="C220" s="42" t="s">
        <v>57</v>
      </c>
      <c r="D220" s="42" t="s">
        <v>58</v>
      </c>
      <c r="E220" s="36" t="s">
        <v>56</v>
      </c>
    </row>
    <row r="221" spans="1:8" ht="15.75" thickBot="1" x14ac:dyDescent="0.3">
      <c r="A221" s="1" t="s">
        <v>592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6" t="s">
        <v>596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x14ac:dyDescent="0.25">
      <c r="A223" t="s">
        <v>602</v>
      </c>
      <c r="B223">
        <v>17</v>
      </c>
      <c r="C223" t="s">
        <v>47</v>
      </c>
      <c r="D223" t="s">
        <v>48</v>
      </c>
      <c r="E223" t="s">
        <v>28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topLeftCell="A2"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2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2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2" t="e">
        <f>ETIQUETA3!U2</f>
        <v>#N/A</v>
      </c>
      <c r="G2" s="32" t="e">
        <f>ETIQUETA3!V2</f>
        <v>#N/A</v>
      </c>
      <c r="M2" s="32"/>
      <c r="N2" s="32"/>
      <c r="O2" s="32"/>
      <c r="P2" s="32"/>
      <c r="Q2" s="32"/>
    </row>
    <row r="3" spans="2:19" x14ac:dyDescent="0.25">
      <c r="B3" s="32" t="e">
        <f>ETIQUETA3!U3</f>
        <v>#N/A</v>
      </c>
      <c r="G3" s="32" t="e">
        <f>ETIQUETA3!V3</f>
        <v>#N/A</v>
      </c>
      <c r="M3" s="32"/>
      <c r="N3" s="32"/>
      <c r="O3" s="32"/>
      <c r="P3" s="32"/>
      <c r="Q3" s="32"/>
    </row>
    <row r="4" spans="2:19" x14ac:dyDescent="0.25">
      <c r="S4" s="32"/>
    </row>
    <row r="5" spans="2:19" x14ac:dyDescent="0.25">
      <c r="S5" s="32"/>
    </row>
    <row r="6" spans="2:19" ht="60" customHeight="1" x14ac:dyDescent="0.8">
      <c r="B6" s="33" t="e">
        <f>ETIQUETA3!U4</f>
        <v>#N/A</v>
      </c>
      <c r="G6" s="33" t="e">
        <f>ETIQUETA3!V4</f>
        <v>#N/A</v>
      </c>
    </row>
    <row r="7" spans="2:19" ht="84.95" customHeight="1" x14ac:dyDescent="0.25"/>
    <row r="8" spans="2:19" x14ac:dyDescent="0.25">
      <c r="B8" s="32" t="e">
        <f>ETIQUETA3!W2</f>
        <v>#N/A</v>
      </c>
      <c r="G8" s="32" t="e">
        <f>ETIQUETA3!X2</f>
        <v>#N/A</v>
      </c>
    </row>
    <row r="9" spans="2:19" x14ac:dyDescent="0.25">
      <c r="B9" s="32" t="e">
        <f>ETIQUETA3!W3</f>
        <v>#N/A</v>
      </c>
      <c r="G9" s="32" t="e">
        <f>ETIQUETA3!X3</f>
        <v>#N/A</v>
      </c>
      <c r="K9" s="32"/>
    </row>
    <row r="10" spans="2:19" x14ac:dyDescent="0.25">
      <c r="K10" s="32"/>
    </row>
    <row r="12" spans="2:19" ht="60" customHeight="1" x14ac:dyDescent="0.8">
      <c r="B12" s="33" t="e">
        <f>ETIQUETA3!W4</f>
        <v>#N/A</v>
      </c>
      <c r="G12" s="33" t="e">
        <f>ETIQUETA3!X4</f>
        <v>#N/A</v>
      </c>
    </row>
    <row r="13" spans="2:19" ht="84.95" customHeight="1" x14ac:dyDescent="0.35">
      <c r="B13" s="34"/>
      <c r="G13" s="34"/>
    </row>
    <row r="14" spans="2:19" x14ac:dyDescent="0.25">
      <c r="B14" s="32" t="e">
        <f>ETIQUETA3!Y2</f>
        <v>#N/A</v>
      </c>
      <c r="G14" s="32" t="e">
        <f>ETIQUETA3!Z2</f>
        <v>#N/A</v>
      </c>
    </row>
    <row r="15" spans="2:19" x14ac:dyDescent="0.25">
      <c r="B15" s="32" t="e">
        <f>ETIQUETA3!Y3</f>
        <v>#N/A</v>
      </c>
      <c r="G15" s="32" t="e">
        <f>ETIQUETA3!Z3</f>
        <v>#N/A</v>
      </c>
    </row>
    <row r="17" spans="2:17" x14ac:dyDescent="0.25">
      <c r="M17" s="32"/>
      <c r="N17" s="32"/>
      <c r="O17" s="32"/>
      <c r="P17" s="32"/>
      <c r="Q17" s="32"/>
    </row>
    <row r="18" spans="2:17" ht="60" customHeight="1" x14ac:dyDescent="0.8">
      <c r="B18" s="33" t="e">
        <f>ETIQUETA3!Y4</f>
        <v>#N/A</v>
      </c>
      <c r="G18" s="33" t="e">
        <f>ETIQUETA3!Z4</f>
        <v>#N/A</v>
      </c>
      <c r="M18" s="32"/>
      <c r="N18" s="32"/>
      <c r="O18" s="32"/>
      <c r="P18" s="32"/>
      <c r="Q18" s="32"/>
    </row>
    <row r="19" spans="2:17" ht="84.95" customHeight="1" x14ac:dyDescent="0.25"/>
    <row r="20" spans="2:17" x14ac:dyDescent="0.25">
      <c r="B20" s="32" t="e">
        <f>ETIQUETA3!AA2</f>
        <v>#N/A</v>
      </c>
      <c r="G20" s="32" t="e">
        <f>ETIQUETA3!AB2</f>
        <v>#N/A</v>
      </c>
    </row>
    <row r="21" spans="2:17" x14ac:dyDescent="0.25">
      <c r="B21" s="32" t="e">
        <f>ETIQUETA3!AA3</f>
        <v>#N/A</v>
      </c>
      <c r="G21" s="32" t="e">
        <f>ETIQUETA3!AB3</f>
        <v>#N/A</v>
      </c>
    </row>
    <row r="24" spans="2:17" ht="60" customHeight="1" x14ac:dyDescent="0.8">
      <c r="B24" s="33" t="e">
        <f>ETIQUETA3!AA4</f>
        <v>#N/A</v>
      </c>
      <c r="G24" s="33" t="e">
        <f>ETIQUETA3!AB4</f>
        <v>#N/A</v>
      </c>
    </row>
    <row r="25" spans="2:17" ht="84.95" customHeight="1" x14ac:dyDescent="0.25"/>
    <row r="26" spans="2:17" x14ac:dyDescent="0.25">
      <c r="B26" s="32" t="e">
        <f>ETIQUETA3!AC2</f>
        <v>#N/A</v>
      </c>
      <c r="G26" s="32" t="e">
        <f>ETIQUETA3!AD2</f>
        <v>#N/A</v>
      </c>
    </row>
    <row r="27" spans="2:17" x14ac:dyDescent="0.25">
      <c r="B27" s="32" t="e">
        <f>ETIQUETA3!AC3</f>
        <v>#N/A</v>
      </c>
      <c r="G27" s="32" t="e">
        <f>ETIQUETA3!AD3</f>
        <v>#N/A</v>
      </c>
    </row>
    <row r="30" spans="2:17" ht="60" customHeight="1" x14ac:dyDescent="0.8">
      <c r="B30" s="33" t="e">
        <f>ETIQUETA3!AC4</f>
        <v>#N/A</v>
      </c>
      <c r="G30" s="33" t="e">
        <f>ETIQUETA3!Z4</f>
        <v>#N/A</v>
      </c>
      <c r="K30" s="33"/>
    </row>
  </sheetData>
  <pageMargins left="0.7" right="0.7" top="0.75" bottom="0.75" header="0.3" footer="0.3"/>
  <pageSetup paperSize="9" scale="68" fitToHeight="0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2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2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2" t="e">
        <f>ETIQUETA3!AE2</f>
        <v>#N/A</v>
      </c>
      <c r="G2" s="32" t="e">
        <f>ETIQUETA3!AF2</f>
        <v>#N/A</v>
      </c>
    </row>
    <row r="3" spans="2:25" x14ac:dyDescent="0.25">
      <c r="B3" s="32" t="e">
        <f>ETIQUETA3!AE3</f>
        <v>#N/A</v>
      </c>
      <c r="G3" s="32" t="e">
        <f>ETIQUETA3!AF3</f>
        <v>#N/A</v>
      </c>
    </row>
    <row r="4" spans="2:25" x14ac:dyDescent="0.25">
      <c r="K4" s="32"/>
      <c r="Q4" s="32"/>
      <c r="R4" s="32"/>
      <c r="S4" s="32"/>
      <c r="T4" s="32"/>
      <c r="U4" s="32"/>
      <c r="V4" s="32"/>
      <c r="W4" s="32"/>
      <c r="X4" s="32"/>
    </row>
    <row r="5" spans="2:25" x14ac:dyDescent="0.25">
      <c r="K5" s="32"/>
      <c r="Q5" s="32"/>
      <c r="R5" s="32"/>
      <c r="S5" s="32"/>
      <c r="T5" s="32"/>
      <c r="U5" s="32"/>
      <c r="V5" s="32"/>
      <c r="W5" s="32"/>
      <c r="X5" s="32"/>
    </row>
    <row r="6" spans="2:25" ht="60" x14ac:dyDescent="0.8">
      <c r="B6" s="33" t="e">
        <f>ETIQUETA3!AE4</f>
        <v>#N/A</v>
      </c>
      <c r="G6" s="33" t="e">
        <f>ETIQUETA3!AF4</f>
        <v>#N/A</v>
      </c>
      <c r="K6" s="33"/>
      <c r="Q6" s="33"/>
      <c r="R6" s="33"/>
      <c r="S6" s="33"/>
      <c r="T6" s="33"/>
      <c r="U6" s="33"/>
      <c r="V6" s="33"/>
      <c r="W6" s="33"/>
      <c r="X6" s="33"/>
      <c r="Y6" s="33"/>
    </row>
    <row r="7" spans="2:25" ht="84.95" customHeight="1" x14ac:dyDescent="0.25"/>
    <row r="8" spans="2:25" x14ac:dyDescent="0.25">
      <c r="B8" s="32" t="e">
        <f>ETIQUETA3!AG2</f>
        <v>#N/A</v>
      </c>
      <c r="G8" s="32" t="e">
        <f>ETIQUETA3!AH2</f>
        <v>#N/A</v>
      </c>
    </row>
    <row r="9" spans="2:25" x14ac:dyDescent="0.25">
      <c r="B9" s="32" t="e">
        <f>ETIQUETA3!AG3</f>
        <v>#N/A</v>
      </c>
      <c r="G9" s="32" t="e">
        <f>ETIQUETA3!AH3</f>
        <v>#N/A</v>
      </c>
    </row>
    <row r="12" spans="2:25" ht="60" x14ac:dyDescent="0.8">
      <c r="B12" s="33" t="e">
        <f>ETIQUETA3!AG4</f>
        <v>#N/A</v>
      </c>
      <c r="G12" s="33" t="e">
        <f>ETIQUETA3!AH4</f>
        <v>#N/A</v>
      </c>
    </row>
    <row r="13" spans="2:25" ht="84.95" customHeight="1" x14ac:dyDescent="0.25"/>
    <row r="14" spans="2:25" x14ac:dyDescent="0.25">
      <c r="B14" s="32" t="e">
        <f>ETIQUETA3!AI2</f>
        <v>#N/A</v>
      </c>
      <c r="G14" s="32" t="e">
        <f>ETIQUETA3!AJ2</f>
        <v>#N/A</v>
      </c>
    </row>
    <row r="15" spans="2:25" x14ac:dyDescent="0.25">
      <c r="B15" s="32" t="e">
        <f>ETIQUETA3!AI3</f>
        <v>#N/A</v>
      </c>
      <c r="G15" s="32" t="e">
        <f>ETIQUETA3!AJ3</f>
        <v>#N/A</v>
      </c>
    </row>
    <row r="18" spans="2:7" ht="60" x14ac:dyDescent="0.8">
      <c r="B18" s="33" t="e">
        <f>ETIQUETA3!AI4</f>
        <v>#N/A</v>
      </c>
      <c r="G18" s="33" t="e">
        <f>ETIQUETA3!AJ4</f>
        <v>#N/A</v>
      </c>
    </row>
    <row r="19" spans="2:7" ht="84.95" customHeight="1" x14ac:dyDescent="0.25"/>
    <row r="20" spans="2:7" x14ac:dyDescent="0.25">
      <c r="B20" s="32">
        <f>ETIQUETA3!AE20</f>
        <v>0</v>
      </c>
      <c r="G20" s="32">
        <f>ETIQUETA3!AJ20</f>
        <v>0</v>
      </c>
    </row>
    <row r="21" spans="2:7" x14ac:dyDescent="0.25">
      <c r="B21" s="32">
        <f>ETIQUETA3!AE21</f>
        <v>0</v>
      </c>
      <c r="G21" s="32">
        <f>ETIQUETA3!AJ21</f>
        <v>0</v>
      </c>
    </row>
    <row r="24" spans="2:7" ht="60" x14ac:dyDescent="0.8">
      <c r="B24" s="33">
        <f>ETIQUETA3!AE22</f>
        <v>0</v>
      </c>
      <c r="G24" s="33">
        <f>ETIQUETA3!AJ22</f>
        <v>0</v>
      </c>
    </row>
    <row r="26" spans="2:7" x14ac:dyDescent="0.25">
      <c r="B26" s="32">
        <f>ETIQUETA3!AE26</f>
        <v>0</v>
      </c>
      <c r="G26" s="32">
        <f>ETIQUETA3!AJ26</f>
        <v>0</v>
      </c>
    </row>
    <row r="27" spans="2:7" x14ac:dyDescent="0.25">
      <c r="B27" s="32">
        <f>ETIQUETA3!AE27</f>
        <v>0</v>
      </c>
      <c r="G27" s="32">
        <f>ETIQUETA3!AJ27</f>
        <v>0</v>
      </c>
    </row>
    <row r="30" spans="2:7" ht="60" x14ac:dyDescent="0.8">
      <c r="B30" s="33">
        <f>ETIQUETA3!AE28</f>
        <v>0</v>
      </c>
      <c r="G30" s="33">
        <f>ETIQUETA3!AJ28</f>
        <v>0</v>
      </c>
    </row>
  </sheetData>
  <pageMargins left="0.7" right="0.7" top="0.75" bottom="0.75" header="0.3" footer="0.3"/>
  <pageSetup paperSize="9" scale="68" fitToHeight="0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3"/>
  <sheetViews>
    <sheetView workbookViewId="0"/>
  </sheetViews>
  <sheetFormatPr baseColWidth="10" defaultRowHeight="15" x14ac:dyDescent="0.25"/>
  <cols>
    <col min="1" max="1" width="23.42578125" bestFit="1" customWidth="1"/>
    <col min="2" max="2" width="22.570312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261</v>
      </c>
      <c r="B1" t="s">
        <v>329</v>
      </c>
    </row>
    <row r="2" spans="1:2" x14ac:dyDescent="0.25">
      <c r="A2" s="10" t="s">
        <v>578</v>
      </c>
      <c r="B2" s="30"/>
    </row>
    <row r="3" spans="1:2" x14ac:dyDescent="0.25">
      <c r="A3" s="10" t="s">
        <v>597</v>
      </c>
      <c r="B3" s="30">
        <v>4</v>
      </c>
    </row>
    <row r="4" spans="1:2" x14ac:dyDescent="0.25">
      <c r="A4" s="10" t="s">
        <v>599</v>
      </c>
      <c r="B4" s="30">
        <v>4</v>
      </c>
    </row>
    <row r="5" spans="1:2" x14ac:dyDescent="0.25">
      <c r="A5" s="10" t="s">
        <v>600</v>
      </c>
      <c r="B5" s="30">
        <v>2</v>
      </c>
    </row>
    <row r="6" spans="1:2" x14ac:dyDescent="0.25">
      <c r="A6" s="10" t="s">
        <v>256</v>
      </c>
      <c r="B6" s="30">
        <v>10</v>
      </c>
    </row>
    <row r="9" spans="1:2" x14ac:dyDescent="0.25">
      <c r="A9" s="9" t="s">
        <v>262</v>
      </c>
      <c r="B9" t="s">
        <v>330</v>
      </c>
    </row>
    <row r="10" spans="1:2" x14ac:dyDescent="0.25">
      <c r="A10" s="10" t="s">
        <v>578</v>
      </c>
      <c r="B10" s="30"/>
    </row>
    <row r="11" spans="1:2" x14ac:dyDescent="0.25">
      <c r="A11" s="10" t="s">
        <v>594</v>
      </c>
      <c r="B11" s="30">
        <v>5</v>
      </c>
    </row>
    <row r="12" spans="1:2" x14ac:dyDescent="0.25">
      <c r="A12" s="10" t="s">
        <v>598</v>
      </c>
      <c r="B12" s="30">
        <v>7</v>
      </c>
    </row>
    <row r="13" spans="1:2" x14ac:dyDescent="0.25">
      <c r="A13" s="10" t="s">
        <v>601</v>
      </c>
      <c r="B13" s="30">
        <v>1</v>
      </c>
    </row>
    <row r="14" spans="1:2" x14ac:dyDescent="0.25">
      <c r="A14" s="10" t="s">
        <v>256</v>
      </c>
      <c r="B14" s="30">
        <v>13</v>
      </c>
    </row>
    <row r="17" spans="1:2" x14ac:dyDescent="0.25">
      <c r="A17" s="9" t="s">
        <v>280</v>
      </c>
      <c r="B17" t="s">
        <v>331</v>
      </c>
    </row>
    <row r="18" spans="1:2" x14ac:dyDescent="0.25">
      <c r="A18" s="10" t="s">
        <v>590</v>
      </c>
      <c r="B18" s="30">
        <v>4</v>
      </c>
    </row>
    <row r="19" spans="1:2" x14ac:dyDescent="0.25">
      <c r="A19" s="10" t="s">
        <v>275</v>
      </c>
      <c r="B19" s="30">
        <v>3</v>
      </c>
    </row>
    <row r="20" spans="1:2" x14ac:dyDescent="0.25">
      <c r="A20" s="10" t="s">
        <v>589</v>
      </c>
      <c r="B20" s="30">
        <v>1</v>
      </c>
    </row>
    <row r="21" spans="1:2" x14ac:dyDescent="0.25">
      <c r="A21" s="10" t="s">
        <v>578</v>
      </c>
      <c r="B21" s="30"/>
    </row>
    <row r="22" spans="1:2" x14ac:dyDescent="0.25">
      <c r="A22" s="10" t="s">
        <v>282</v>
      </c>
      <c r="B22" s="30">
        <v>3</v>
      </c>
    </row>
    <row r="23" spans="1:2" x14ac:dyDescent="0.25">
      <c r="A23" s="10" t="s">
        <v>256</v>
      </c>
      <c r="B23" s="30">
        <v>11</v>
      </c>
    </row>
    <row r="25" spans="1:2" x14ac:dyDescent="0.25">
      <c r="A25" s="9" t="s">
        <v>334</v>
      </c>
      <c r="B25" t="s">
        <v>333</v>
      </c>
    </row>
    <row r="26" spans="1:2" x14ac:dyDescent="0.25">
      <c r="A26" s="10" t="s">
        <v>255</v>
      </c>
      <c r="B26" s="30">
        <v>6</v>
      </c>
    </row>
    <row r="27" spans="1:2" x14ac:dyDescent="0.25">
      <c r="A27" s="10" t="s">
        <v>254</v>
      </c>
      <c r="B27" s="30">
        <v>2</v>
      </c>
    </row>
    <row r="28" spans="1:2" x14ac:dyDescent="0.25">
      <c r="A28" s="10" t="s">
        <v>578</v>
      </c>
      <c r="B28" s="30"/>
    </row>
    <row r="29" spans="1:2" x14ac:dyDescent="0.25">
      <c r="A29" s="10" t="s">
        <v>595</v>
      </c>
      <c r="B29" s="30">
        <v>5</v>
      </c>
    </row>
    <row r="30" spans="1:2" x14ac:dyDescent="0.25">
      <c r="A30" s="10" t="s">
        <v>256</v>
      </c>
      <c r="B30" s="30">
        <v>13</v>
      </c>
    </row>
    <row r="32" spans="1:2" x14ac:dyDescent="0.25">
      <c r="A32" s="9" t="s">
        <v>335</v>
      </c>
      <c r="B32" t="s">
        <v>332</v>
      </c>
    </row>
    <row r="33" spans="1:2" x14ac:dyDescent="0.25">
      <c r="A33" s="10" t="s">
        <v>579</v>
      </c>
      <c r="B33" s="30">
        <v>38</v>
      </c>
    </row>
    <row r="34" spans="1:2" x14ac:dyDescent="0.25">
      <c r="A34" s="10" t="s">
        <v>578</v>
      </c>
      <c r="B34" s="30"/>
    </row>
    <row r="35" spans="1:2" x14ac:dyDescent="0.25">
      <c r="A35" s="10" t="s">
        <v>580</v>
      </c>
      <c r="B35" s="30">
        <v>2</v>
      </c>
    </row>
    <row r="36" spans="1:2" x14ac:dyDescent="0.25">
      <c r="A36" s="10" t="s">
        <v>581</v>
      </c>
      <c r="B36" s="30">
        <v>2</v>
      </c>
    </row>
    <row r="37" spans="1:2" x14ac:dyDescent="0.25">
      <c r="A37" s="10" t="s">
        <v>582</v>
      </c>
      <c r="B37" s="30">
        <v>1</v>
      </c>
    </row>
    <row r="38" spans="1:2" x14ac:dyDescent="0.25">
      <c r="A38" s="10" t="s">
        <v>583</v>
      </c>
      <c r="B38" s="30">
        <v>2</v>
      </c>
    </row>
    <row r="39" spans="1:2" x14ac:dyDescent="0.25">
      <c r="A39" s="10" t="s">
        <v>584</v>
      </c>
      <c r="B39" s="30">
        <v>1</v>
      </c>
    </row>
    <row r="40" spans="1:2" x14ac:dyDescent="0.25">
      <c r="A40" s="10" t="s">
        <v>585</v>
      </c>
      <c r="B40" s="30">
        <v>1</v>
      </c>
    </row>
    <row r="41" spans="1:2" x14ac:dyDescent="0.25">
      <c r="A41" s="10" t="s">
        <v>586</v>
      </c>
      <c r="B41" s="30">
        <v>1</v>
      </c>
    </row>
    <row r="42" spans="1:2" x14ac:dyDescent="0.25">
      <c r="A42" s="10" t="s">
        <v>587</v>
      </c>
      <c r="B42" s="30">
        <v>5</v>
      </c>
    </row>
    <row r="43" spans="1:2" x14ac:dyDescent="0.25">
      <c r="A43" s="10" t="s">
        <v>256</v>
      </c>
      <c r="B43" s="30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70" zoomScaleNormal="70" workbookViewId="0">
      <selection activeCell="B17" sqref="B17"/>
    </sheetView>
  </sheetViews>
  <sheetFormatPr baseColWidth="10" defaultRowHeight="15" x14ac:dyDescent="0.25"/>
  <cols>
    <col min="1" max="1" width="3" bestFit="1" customWidth="1"/>
    <col min="2" max="2" width="31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2.140625" customWidth="1"/>
    <col min="9" max="9" width="5.5703125" bestFit="1" customWidth="1"/>
    <col min="10" max="10" width="8.42578125" bestFit="1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261</v>
      </c>
      <c r="D1" s="5" t="s">
        <v>257</v>
      </c>
      <c r="E1" s="5" t="s">
        <v>280</v>
      </c>
      <c r="F1" s="5" t="s">
        <v>258</v>
      </c>
      <c r="G1" s="5" t="s">
        <v>259</v>
      </c>
      <c r="H1" s="5" t="s">
        <v>251</v>
      </c>
      <c r="I1" s="5" t="s">
        <v>253</v>
      </c>
      <c r="J1" s="5" t="s">
        <v>246</v>
      </c>
      <c r="K1" s="5" t="s">
        <v>260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283</v>
      </c>
    </row>
    <row r="2" spans="1:16" ht="15.75" thickBot="1" x14ac:dyDescent="0.3">
      <c r="A2">
        <v>1</v>
      </c>
      <c r="B2" s="1" t="s">
        <v>322</v>
      </c>
      <c r="C2" s="1"/>
      <c r="D2" s="1" t="s">
        <v>594</v>
      </c>
      <c r="E2" s="1" t="s">
        <v>589</v>
      </c>
      <c r="F2" s="1" t="s">
        <v>595</v>
      </c>
      <c r="G2" s="1" t="s">
        <v>591</v>
      </c>
      <c r="H2" s="1"/>
      <c r="I2">
        <f>VLOOKUP($B2,CLIENTES!$A$1:$H$300,2,0)</f>
        <v>108</v>
      </c>
      <c r="J2" t="str">
        <f>VLOOKUP($B2,CLIENTES!$A$1:$H$300,3,0)</f>
        <v>Francisco Javier</v>
      </c>
      <c r="K2" t="str">
        <f>VLOOKUP($B2,CLIENTES!$A$1:$H$300,4,0)</f>
        <v>Martínez Alonso</v>
      </c>
      <c r="L2" t="str">
        <f>VLOOKUP($B2,CLIENTES!$A$1:$H$300,5,0)</f>
        <v>comedor Rocha</v>
      </c>
      <c r="M2">
        <f>VLOOKUP($B2,CLIENTES!$A$1:$H$300,6,0)</f>
        <v>665070054</v>
      </c>
      <c r="N2">
        <f>VLOOKUP($B2,CLIENTES!$A$1:$H$300,7,0)</f>
        <v>0</v>
      </c>
      <c r="O2">
        <f>VLOOKUP($B2,CLIENTES!$A$1:$H$300,8,0)</f>
        <v>0</v>
      </c>
      <c r="P2" t="str">
        <f>CONCATENATE(D2,"; ",E2)</f>
        <v>LUBINA AL HORNO CON PANADERA; PATATAS COCIDAS</v>
      </c>
    </row>
    <row r="3" spans="1:16" ht="15.75" thickBot="1" x14ac:dyDescent="0.3">
      <c r="A3">
        <v>2</v>
      </c>
      <c r="B3" s="1" t="s">
        <v>596</v>
      </c>
      <c r="C3" s="6" t="s">
        <v>597</v>
      </c>
      <c r="D3" s="1"/>
      <c r="E3" s="1"/>
      <c r="F3" s="1" t="s">
        <v>254</v>
      </c>
      <c r="G3" s="1" t="s">
        <v>588</v>
      </c>
      <c r="H3" s="1"/>
      <c r="I3">
        <f>VLOOKUP($B3,CLIENTES!$A$1:$H$300,2,0)</f>
        <v>63</v>
      </c>
      <c r="J3" t="str">
        <f>VLOOKUP($B3,CLIENTES!$A$1:$H$300,3,0)</f>
        <v>Marina</v>
      </c>
      <c r="K3" t="str">
        <f>VLOOKUP($B3,CLIENTES!$A$1:$H$300,4,0)</f>
        <v>Llimona Torrente</v>
      </c>
      <c r="L3" t="str">
        <f>VLOOKUP($B3,CLIENTES!$A$1:$H$300,5,0)</f>
        <v>comedor I+D+i</v>
      </c>
      <c r="M3">
        <f>VLOOKUP($B3,CLIENTES!$A$1:$H$300,6,0)</f>
        <v>671282074</v>
      </c>
      <c r="N3">
        <f>VLOOKUP($B3,CLIENTES!$A$1:$H$300,7,0)</f>
        <v>0</v>
      </c>
      <c r="O3">
        <f>VLOOKUP($B3,CLIENTES!$A$1:$H$300,8,0)</f>
        <v>0</v>
      </c>
      <c r="P3" t="str">
        <f t="shared" ref="P3:P54" si="0">CONCATENATE(D3,"; ",E3)</f>
        <v xml:space="preserve">; </v>
      </c>
    </row>
    <row r="4" spans="1:16" ht="15.75" thickBot="1" x14ac:dyDescent="0.3">
      <c r="A4">
        <v>3</v>
      </c>
      <c r="B4" s="1" t="s">
        <v>12</v>
      </c>
      <c r="C4" s="1" t="s">
        <v>597</v>
      </c>
      <c r="D4" s="1" t="s">
        <v>598</v>
      </c>
      <c r="E4" s="1" t="s">
        <v>590</v>
      </c>
      <c r="F4" s="1" t="s">
        <v>595</v>
      </c>
      <c r="G4" s="1" t="s">
        <v>593</v>
      </c>
      <c r="H4" s="1"/>
      <c r="I4">
        <f>VLOOKUP($B4,CLIENTES!$A$1:$H$300,2,0)</f>
        <v>4</v>
      </c>
      <c r="J4" t="str">
        <f>VLOOKUP($B4,CLIENTES!$A$1:$H$300,3,0)</f>
        <v>Eduard</v>
      </c>
      <c r="K4" t="str">
        <f>VLOOKUP($B4,CLIENTES!$A$1:$H$300,4,0)</f>
        <v>Franquet Sugrañes</v>
      </c>
      <c r="L4" t="str">
        <f>VLOOKUP($B4,CLIENTES!$A$1:$H$300,5,0)</f>
        <v>comedor I+D+i</v>
      </c>
      <c r="M4">
        <f>VLOOKUP($B4,CLIENTES!$A$1:$H$300,6,0)</f>
        <v>609226708</v>
      </c>
      <c r="N4">
        <f>VLOOKUP($B4,CLIENTES!$A$1:$H$300,7,0)</f>
        <v>0</v>
      </c>
      <c r="O4">
        <f>VLOOKUP($B4,CLIENTES!$A$1:$H$300,8,0)</f>
        <v>0</v>
      </c>
      <c r="P4" t="str">
        <f t="shared" si="0"/>
        <v>SECRETO DE CERDO A LA PLANCHA; ARROZ EN BLANCO</v>
      </c>
    </row>
    <row r="5" spans="1:16" ht="15.75" thickBot="1" x14ac:dyDescent="0.3">
      <c r="A5">
        <v>4</v>
      </c>
      <c r="B5" s="1" t="s">
        <v>141</v>
      </c>
      <c r="C5" s="1" t="s">
        <v>599</v>
      </c>
      <c r="D5" s="1" t="s">
        <v>598</v>
      </c>
      <c r="E5" s="1" t="s">
        <v>282</v>
      </c>
      <c r="F5" s="1" t="s">
        <v>255</v>
      </c>
      <c r="G5" s="1" t="s">
        <v>588</v>
      </c>
      <c r="H5" s="1"/>
      <c r="I5">
        <f>VLOOKUP($B5,CLIENTES!$A$1:$H$300,2,0)</f>
        <v>52</v>
      </c>
      <c r="J5" t="str">
        <f>VLOOKUP($B5,CLIENTES!$A$1:$H$300,3,0)</f>
        <v>Efrén</v>
      </c>
      <c r="K5" t="str">
        <f>VLOOKUP($B5,CLIENTES!$A$1:$H$300,4,0)</f>
        <v>De La Fuente Lamas</v>
      </c>
      <c r="L5" t="str">
        <f>VLOOKUP($B5,CLIENTES!$A$1:$H$300,5,0)</f>
        <v>comedor Rocha</v>
      </c>
      <c r="M5">
        <f>VLOOKUP($B5,CLIENTES!$A$1:$H$300,6,0)</f>
        <v>662572296</v>
      </c>
      <c r="N5">
        <f>VLOOKUP($B5,CLIENTES!$A$1:$H$300,7,0)</f>
        <v>0</v>
      </c>
      <c r="O5">
        <f>VLOOKUP($B5,CLIENTES!$A$1:$H$300,8,0)</f>
        <v>0</v>
      </c>
      <c r="P5" t="str">
        <f t="shared" si="0"/>
        <v>SECRETO DE CERDO A LA PLANCHA; PATATAS FRITAS</v>
      </c>
    </row>
    <row r="6" spans="1:16" s="29" customFormat="1" ht="15.75" thickBot="1" x14ac:dyDescent="0.3">
      <c r="A6" s="29">
        <v>5</v>
      </c>
      <c r="B6" s="1" t="s">
        <v>426</v>
      </c>
      <c r="C6" s="1" t="s">
        <v>597</v>
      </c>
      <c r="D6" s="1" t="s">
        <v>594</v>
      </c>
      <c r="E6" s="1" t="s">
        <v>590</v>
      </c>
      <c r="F6" s="1" t="s">
        <v>255</v>
      </c>
      <c r="G6" s="1" t="s">
        <v>588</v>
      </c>
      <c r="H6" s="1"/>
      <c r="I6">
        <f>VLOOKUP($B6,CLIENTES!$A$1:$H$300,2,0)</f>
        <v>146</v>
      </c>
      <c r="J6" t="str">
        <f>VLOOKUP($B6,CLIENTES!$A$1:$H$300,3,0)</f>
        <v>Carlos</v>
      </c>
      <c r="K6" t="str">
        <f>VLOOKUP($B6,CLIENTES!$A$1:$H$300,4,0)</f>
        <v>Perez Sainz</v>
      </c>
      <c r="L6" t="str">
        <f>VLOOKUP($B6,CLIENTES!$A$1:$H$300,5,0)</f>
        <v>comedor Rocha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>LUBINA AL HORNO CON PANADERA; ARROZ EN BLANCO</v>
      </c>
    </row>
    <row r="7" spans="1:16" ht="27" thickBot="1" x14ac:dyDescent="0.3">
      <c r="A7">
        <v>6</v>
      </c>
      <c r="B7" s="1" t="s">
        <v>55</v>
      </c>
      <c r="C7" s="1" t="s">
        <v>600</v>
      </c>
      <c r="D7" s="6" t="s">
        <v>594</v>
      </c>
      <c r="E7" s="1"/>
      <c r="F7" s="1" t="s">
        <v>595</v>
      </c>
      <c r="G7" s="1" t="s">
        <v>591</v>
      </c>
      <c r="H7" s="1"/>
      <c r="I7">
        <f>VLOOKUP($B7,CLIENTES!$A$1:$H$300,2,0)</f>
        <v>19</v>
      </c>
      <c r="J7" t="str">
        <f>VLOOKUP($B7,CLIENTES!$A$1:$H$300,3,0)</f>
        <v>Luis Carlos</v>
      </c>
      <c r="K7" t="str">
        <f>VLOOKUP($B7,CLIENTES!$A$1:$H$300,4,0)</f>
        <v>Argudín Diéguez</v>
      </c>
      <c r="L7" t="str">
        <f>VLOOKUP($B7,CLIENTES!$A$1:$H$300,5,0)</f>
        <v>comedor Rocha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 xml:space="preserve">LUBINA AL HORNO CON PANADERA; </v>
      </c>
    </row>
    <row r="8" spans="1:16" ht="15.75" thickBot="1" x14ac:dyDescent="0.3">
      <c r="A8">
        <v>7</v>
      </c>
      <c r="B8" s="1" t="s">
        <v>392</v>
      </c>
      <c r="C8" s="1"/>
      <c r="D8" s="1" t="s">
        <v>598</v>
      </c>
      <c r="E8" s="1" t="s">
        <v>275</v>
      </c>
      <c r="F8" s="1" t="s">
        <v>595</v>
      </c>
      <c r="G8" s="1" t="s">
        <v>588</v>
      </c>
      <c r="H8" s="1"/>
      <c r="I8">
        <f>VLOOKUP($B8,CLIENTES!$A$1:$H$300,2,0)</f>
        <v>131</v>
      </c>
      <c r="J8" t="str">
        <f>VLOOKUP($B8,CLIENTES!$A$1:$H$300,3,0)</f>
        <v>David</v>
      </c>
      <c r="K8" t="str">
        <f>VLOOKUP($B8,CLIENTES!$A$1:$H$300,4,0)</f>
        <v>Gonzalez Casete</v>
      </c>
      <c r="L8" t="str">
        <f>VLOOKUP($B8,CLIENTES!$A$1:$H$300,5,0)</f>
        <v>comedor Rocha</v>
      </c>
      <c r="M8">
        <f>VLOOKUP($B8,CLIENTES!$A$1:$H$300,6,0)</f>
        <v>609058780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SECRETO DE CERDO A LA PLANCHA; MENESTRA DE VERDURAS</v>
      </c>
    </row>
    <row r="9" spans="1:16" ht="15.75" thickBot="1" x14ac:dyDescent="0.3">
      <c r="A9">
        <v>8</v>
      </c>
      <c r="B9" s="1" t="s">
        <v>192</v>
      </c>
      <c r="C9" s="1" t="s">
        <v>597</v>
      </c>
      <c r="D9" s="1" t="s">
        <v>594</v>
      </c>
      <c r="E9" s="1" t="s">
        <v>275</v>
      </c>
      <c r="F9" s="1" t="s">
        <v>255</v>
      </c>
      <c r="G9" s="1" t="s">
        <v>588</v>
      </c>
      <c r="H9" s="1"/>
      <c r="I9">
        <f>VLOOKUP($B9,CLIENTES!$A$1:$H$300,2,0)</f>
        <v>72</v>
      </c>
      <c r="J9" t="str">
        <f>VLOOKUP($B9,CLIENTES!$A$1:$H$300,3,0)</f>
        <v>Manuel</v>
      </c>
      <c r="K9" t="str">
        <f>VLOOKUP($B9,CLIENTES!$A$1:$H$300,4,0)</f>
        <v>Perez Maldonado</v>
      </c>
      <c r="L9" t="str">
        <f>VLOOKUP($B9,CLIENTES!$A$1:$H$300,5,0)</f>
        <v>comedor I+D+i</v>
      </c>
      <c r="M9">
        <f>VLOOKUP($B9,CLIENTES!$A$1:$H$300,6,0)</f>
        <v>676335056</v>
      </c>
      <c r="N9">
        <f>VLOOKUP($B9,CLIENTES!$A$1:$H$300,7,0)</f>
        <v>0</v>
      </c>
      <c r="O9">
        <f>VLOOKUP($B9,CLIENTES!$A$1:$H$300,8,0)</f>
        <v>0</v>
      </c>
      <c r="P9" t="str">
        <f t="shared" si="0"/>
        <v>LUBINA AL HORNO CON PANADERA; MENESTRA DE VERDURAS</v>
      </c>
    </row>
    <row r="10" spans="1:16" ht="27" thickBot="1" x14ac:dyDescent="0.3">
      <c r="A10">
        <v>9</v>
      </c>
      <c r="B10" s="1" t="s">
        <v>577</v>
      </c>
      <c r="C10" s="1" t="s">
        <v>600</v>
      </c>
      <c r="D10" s="1" t="s">
        <v>598</v>
      </c>
      <c r="E10" s="1" t="s">
        <v>275</v>
      </c>
      <c r="F10" s="1" t="s">
        <v>255</v>
      </c>
      <c r="G10" s="1" t="s">
        <v>588</v>
      </c>
      <c r="H10" s="1"/>
      <c r="I10">
        <f>VLOOKUP($B10,CLIENTES!$A$1:$H$300,2,0)</f>
        <v>219</v>
      </c>
      <c r="J10" t="str">
        <f>VLOOKUP($B10,CLIENTES!$A$1:$H$300,3,0)</f>
        <v>Brais</v>
      </c>
      <c r="K10" t="str">
        <f>VLOOKUP($B10,CLIENTES!$A$1:$H$300,4,0)</f>
        <v>Marquina de Sas</v>
      </c>
      <c r="L10" t="str">
        <f>VLOOKUP($B10,CLIENTES!$A$1:$H$300,5,0)</f>
        <v>comedor Rocha</v>
      </c>
      <c r="M10">
        <f>VLOOKUP($B10,CLIENTES!$A$1:$H$300,6,0)</f>
        <v>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MENESTRA DE VERDURAS; FRUTA</v>
      </c>
    </row>
    <row r="11" spans="1:16" ht="15.75" thickBot="1" x14ac:dyDescent="0.3">
      <c r="A11">
        <v>10</v>
      </c>
      <c r="B11" s="1" t="s">
        <v>119</v>
      </c>
      <c r="C11" s="1" t="s">
        <v>599</v>
      </c>
      <c r="D11" s="1" t="s">
        <v>598</v>
      </c>
      <c r="E11" s="1" t="s">
        <v>282</v>
      </c>
      <c r="F11" s="1" t="s">
        <v>254</v>
      </c>
      <c r="G11" s="1" t="s">
        <v>588</v>
      </c>
      <c r="H11" s="1"/>
      <c r="I11">
        <f>VLOOKUP($B11,CLIENTES!$A$1:$H$300,2,0)</f>
        <v>43</v>
      </c>
      <c r="J11" t="str">
        <f>VLOOKUP($B11,CLIENTES!$A$1:$H$300,3,0)</f>
        <v>Jesus</v>
      </c>
      <c r="K11" t="str">
        <f>VLOOKUP($B11,CLIENTES!$A$1:$H$300,4,0)</f>
        <v>Porto Gomez</v>
      </c>
      <c r="L11" t="str">
        <f>VLOOKUP($B11,CLIENTES!$A$1:$H$300,5,0)</f>
        <v>comedor I+D+i</v>
      </c>
      <c r="M11">
        <f>VLOOKUP($B11,CLIENTES!$A$1:$H$300,6,0)</f>
        <v>981522200</v>
      </c>
      <c r="N11">
        <f>VLOOKUP($B11,CLIENTES!$A$1:$H$300,7,0)</f>
        <v>0</v>
      </c>
      <c r="O11">
        <f>VLOOKUP($B11,CLIENTES!$A$1:$H$300,8,0)</f>
        <v>0</v>
      </c>
      <c r="P11" t="str">
        <f>CONCATENATE(E11,"; ",F11)</f>
        <v>PATATAS FRITAS; YOGURT</v>
      </c>
    </row>
    <row r="12" spans="1:16" ht="15.75" thickBot="1" x14ac:dyDescent="0.3">
      <c r="A12">
        <v>11</v>
      </c>
      <c r="B12" s="1" t="s">
        <v>6</v>
      </c>
      <c r="C12" s="1"/>
      <c r="D12" s="6" t="s">
        <v>594</v>
      </c>
      <c r="E12" s="1"/>
      <c r="F12" s="1" t="s">
        <v>255</v>
      </c>
      <c r="G12" s="1" t="s">
        <v>588</v>
      </c>
      <c r="H12" s="1"/>
      <c r="I12">
        <f>VLOOKUP($B12,CLIENTES!$A$1:$H$300,2,0)</f>
        <v>2</v>
      </c>
      <c r="J12" t="str">
        <f>VLOOKUP($B12,CLIENTES!$A$1:$H$300,3,0)</f>
        <v>MIGUEL</v>
      </c>
      <c r="K12" t="str">
        <f>VLOOKUP($B12,CLIENTES!$A$1:$H$300,4,0)</f>
        <v>RUIZ GARCIA</v>
      </c>
      <c r="L12" t="str">
        <f>VLOOKUP($B12,CLIENTES!$A$1:$H$300,5,0)</f>
        <v>comedor I+D+i</v>
      </c>
      <c r="M12">
        <f>VLOOKUP($B12,CLIENTES!$A$1:$H$300,6,0)</f>
        <v>697383812</v>
      </c>
      <c r="N12">
        <f>VLOOKUP($B12,CLIENTES!$A$1:$H$300,7,0)</f>
        <v>0</v>
      </c>
      <c r="O12">
        <f>VLOOKUP($B12,CLIENTES!$A$1:$H$300,8,0)</f>
        <v>0</v>
      </c>
      <c r="P12" t="str">
        <f t="shared" si="0"/>
        <v xml:space="preserve">LUBINA AL HORNO CON PANADERA; </v>
      </c>
    </row>
    <row r="13" spans="1:16" ht="15.75" thickBot="1" x14ac:dyDescent="0.3">
      <c r="A13">
        <v>12</v>
      </c>
      <c r="B13" s="1" t="s">
        <v>175</v>
      </c>
      <c r="C13" s="1" t="s">
        <v>599</v>
      </c>
      <c r="D13" s="1" t="s">
        <v>601</v>
      </c>
      <c r="E13" s="1" t="s">
        <v>590</v>
      </c>
      <c r="F13" s="1" t="s">
        <v>595</v>
      </c>
      <c r="G13" s="1" t="s">
        <v>588</v>
      </c>
      <c r="H13" s="1"/>
      <c r="I13">
        <f>VLOOKUP($B13,CLIENTES!$A$1:$H$300,2,0)</f>
        <v>66</v>
      </c>
      <c r="J13" t="str">
        <f>VLOOKUP($B13,CLIENTES!$A$1:$H$300,3,0)</f>
        <v>Anxo</v>
      </c>
      <c r="K13" t="str">
        <f>VLOOKUP($B13,CLIENTES!$A$1:$H$300,4,0)</f>
        <v>Fernandez Iglesias</v>
      </c>
      <c r="L13" t="str">
        <f>VLOOKUP($B13,CLIENTES!$A$1:$H$300,5,0)</f>
        <v>comedor Rocha</v>
      </c>
      <c r="M13" t="str">
        <f>VLOOKUP($B13,CLIENTES!$A$1:$H$300,6,0)</f>
        <v>981 522 447</v>
      </c>
      <c r="N13">
        <f>VLOOKUP($B13,CLIENTES!$A$1:$H$300,7,0)</f>
        <v>0</v>
      </c>
      <c r="O13">
        <f>VLOOKUP($B13,CLIENTES!$A$1:$H$300,8,0)</f>
        <v>0</v>
      </c>
      <c r="P13" t="str">
        <f t="shared" si="0"/>
        <v>CORDERO AL HORNO; ARROZ EN BLANCO</v>
      </c>
    </row>
    <row r="14" spans="1:16" ht="15.75" thickBot="1" x14ac:dyDescent="0.3">
      <c r="A14">
        <v>13</v>
      </c>
      <c r="B14" s="1" t="s">
        <v>242</v>
      </c>
      <c r="C14" s="1"/>
      <c r="D14" s="1" t="s">
        <v>598</v>
      </c>
      <c r="E14" s="1" t="s">
        <v>590</v>
      </c>
      <c r="F14" s="1" t="s">
        <v>255</v>
      </c>
      <c r="G14" s="1" t="s">
        <v>588</v>
      </c>
      <c r="H14" s="1"/>
      <c r="I14">
        <f>VLOOKUP($B14,CLIENTES!$A$1:$H$300,2,0)</f>
        <v>90</v>
      </c>
      <c r="J14" t="str">
        <f>VLOOKUP($B14,CLIENTES!$A$1:$H$300,3,0)</f>
        <v>Mauricio Adrián</v>
      </c>
      <c r="K14" t="str">
        <f>VLOOKUP($B14,CLIENTES!$A$1:$H$300,4,0)</f>
        <v>Vilar Galván</v>
      </c>
      <c r="L14" t="str">
        <f>VLOOKUP($B14,CLIENTES!$A$1:$H$300,5,0)</f>
        <v>comedor Comercial</v>
      </c>
      <c r="M14">
        <f>VLOOKUP($B14,CLIENTES!$A$1:$H$300,6,0)</f>
        <v>667261191</v>
      </c>
      <c r="N14">
        <f>VLOOKUP($B14,CLIENTES!$A$1:$H$300,7,0)</f>
        <v>0</v>
      </c>
      <c r="O14">
        <f>VLOOKUP($B14,CLIENTES!$A$1:$H$300,8,0)</f>
        <v>0</v>
      </c>
      <c r="P14" t="str">
        <f t="shared" si="0"/>
        <v>SECRETO DE CERDO A LA PLANCHA; ARROZ EN BLANCO</v>
      </c>
    </row>
    <row r="15" spans="1:16" ht="15.75" thickBot="1" x14ac:dyDescent="0.3">
      <c r="A15">
        <v>14</v>
      </c>
      <c r="B15" s="1" t="s">
        <v>154</v>
      </c>
      <c r="C15" s="1" t="s">
        <v>599</v>
      </c>
      <c r="D15" s="1" t="s">
        <v>598</v>
      </c>
      <c r="E15" s="1" t="s">
        <v>282</v>
      </c>
      <c r="F15" s="1"/>
      <c r="G15" s="1" t="s">
        <v>588</v>
      </c>
      <c r="H15" s="1"/>
      <c r="I15">
        <f>VLOOKUP($B15,CLIENTES!$A$1:$H$300,2,0)</f>
        <v>58</v>
      </c>
      <c r="J15" t="str">
        <f>VLOOKUP($B15,CLIENTES!$A$1:$H$300,3,0)</f>
        <v>David</v>
      </c>
      <c r="K15" t="str">
        <f>VLOOKUP($B15,CLIENTES!$A$1:$H$300,4,0)</f>
        <v>Rodríguez Hierro</v>
      </c>
      <c r="L15" t="str">
        <f>VLOOKUP($B15,CLIENTES!$A$1:$H$300,5,0)</f>
        <v>comedor Rocha</v>
      </c>
      <c r="M15">
        <f>VLOOKUP($B15,CLIENTES!$A$1:$H$300,6,0)</f>
        <v>686662615</v>
      </c>
      <c r="N15">
        <f>VLOOKUP($B15,CLIENTES!$A$1:$H$300,7,0)</f>
        <v>0</v>
      </c>
      <c r="O15">
        <f>VLOOKUP($B15,CLIENTES!$A$1:$H$300,8,0)</f>
        <v>0</v>
      </c>
      <c r="P15" t="str">
        <f t="shared" si="0"/>
        <v>SECRETO DE CERDO A LA PLANCHA; PATATAS FRITAS</v>
      </c>
    </row>
    <row r="16" spans="1:16" ht="15.75" thickBot="1" x14ac:dyDescent="0.3">
      <c r="A16">
        <v>15</v>
      </c>
      <c r="B16" s="1" t="s">
        <v>83</v>
      </c>
      <c r="C16" s="1" t="s">
        <v>605</v>
      </c>
      <c r="D16" s="1" t="s">
        <v>603</v>
      </c>
      <c r="E16" s="1" t="s">
        <v>275</v>
      </c>
      <c r="F16" s="1" t="s">
        <v>255</v>
      </c>
      <c r="G16" s="1" t="s">
        <v>588</v>
      </c>
      <c r="H16" s="1"/>
      <c r="I16">
        <f>VLOOKUP($B16,CLIENTES!$A$1:$H$300,2,0)</f>
        <v>29</v>
      </c>
      <c r="J16" t="str">
        <f>VLOOKUP($B16,CLIENTES!$A$1:$H$300,3,0)</f>
        <v>Santiago</v>
      </c>
      <c r="K16" t="str">
        <f>VLOOKUP($B16,CLIENTES!$A$1:$H$300,4,0)</f>
        <v>Antón Area</v>
      </c>
      <c r="L16" t="str">
        <f>VLOOKUP($B16,CLIENTES!$A$1:$H$300,5,0)</f>
        <v>comedor Rocha</v>
      </c>
      <c r="M16">
        <f>VLOOKUP($B16,CLIENTES!$A$1:$H$300,6,0)</f>
        <v>692383058</v>
      </c>
      <c r="N16">
        <f>VLOOKUP($B16,CLIENTES!$A$1:$H$300,7,0)</f>
        <v>0</v>
      </c>
      <c r="O16">
        <f>VLOOKUP($B16,CLIENTES!$A$1:$H$300,8,0)</f>
        <v>0</v>
      </c>
      <c r="P16" t="str">
        <f t="shared" si="0"/>
        <v>CHULETILLAS DE PAVO; MENESTRA DE VERDURAS</v>
      </c>
    </row>
    <row r="17" spans="1:16" ht="15.75" thickBot="1" x14ac:dyDescent="0.3">
      <c r="A17">
        <v>16</v>
      </c>
      <c r="B17" s="35" t="s">
        <v>602</v>
      </c>
      <c r="C17" s="1" t="s">
        <v>605</v>
      </c>
      <c r="D17" s="1" t="s">
        <v>604</v>
      </c>
      <c r="E17" s="1" t="s">
        <v>282</v>
      </c>
      <c r="F17" s="1" t="s">
        <v>254</v>
      </c>
      <c r="G17" s="1" t="s">
        <v>588</v>
      </c>
      <c r="H17" s="1"/>
      <c r="I17">
        <f>VLOOKUP($B17,CLIENTES!$A$1:$H$300,2,0)</f>
        <v>17</v>
      </c>
      <c r="J17" t="str">
        <f>VLOOKUP($B17,CLIENTES!$A$1:$H$300,3,0)</f>
        <v>Manuel</v>
      </c>
      <c r="K17" t="str">
        <f>VLOOKUP($B17,CLIENTES!$A$1:$H$300,4,0)</f>
        <v>Regueiro Seoane</v>
      </c>
      <c r="L17" t="str">
        <f>VLOOKUP($B17,CLIENTES!$A$1:$H$300,5,0)</f>
        <v>comedor Comercial</v>
      </c>
      <c r="M17">
        <f>VLOOKUP($B17,CLIENTES!$A$1:$H$300,6,0)</f>
        <v>0</v>
      </c>
      <c r="N17">
        <f>VLOOKUP($B17,CLIENTES!$A$1:$H$300,7,0)</f>
        <v>0</v>
      </c>
      <c r="O17">
        <f>VLOOKUP($B17,CLIENTES!$A$1:$H$300,8,0)</f>
        <v>0</v>
      </c>
      <c r="P17" t="str">
        <f t="shared" si="0"/>
        <v>CORDON BLUE; PATATAS FRITAS</v>
      </c>
    </row>
    <row r="18" spans="1:16" ht="15.75" thickBot="1" x14ac:dyDescent="0.3">
      <c r="A18">
        <v>17</v>
      </c>
      <c r="B18" s="1" t="s">
        <v>93</v>
      </c>
      <c r="C18" s="1" t="s">
        <v>605</v>
      </c>
      <c r="D18" s="1" t="s">
        <v>603</v>
      </c>
      <c r="E18" s="1" t="s">
        <v>590</v>
      </c>
      <c r="F18" s="1" t="s">
        <v>254</v>
      </c>
      <c r="G18" s="1" t="s">
        <v>588</v>
      </c>
      <c r="H18" s="1"/>
      <c r="I18">
        <f>VLOOKUP($B18,CLIENTES!$A$1:$H$300,2,0)</f>
        <v>33</v>
      </c>
      <c r="J18" t="str">
        <f>VLOOKUP($B18,CLIENTES!$A$1:$H$300,3,0)</f>
        <v>RODRIGO</v>
      </c>
      <c r="K18" t="str">
        <f>VLOOKUP($B18,CLIENTES!$A$1:$H$300,4,0)</f>
        <v>CAO</v>
      </c>
      <c r="L18" t="str">
        <f>VLOOKUP($B18,CLIENTES!$A$1:$H$300,5,0)</f>
        <v>comedor Comercial</v>
      </c>
      <c r="M18">
        <f>VLOOKUP($B18,CLIENTES!$A$1:$H$300,6,0)</f>
        <v>682350732</v>
      </c>
      <c r="N18">
        <f>VLOOKUP($B18,CLIENTES!$A$1:$H$300,7,0)</f>
        <v>0</v>
      </c>
      <c r="O18">
        <f>VLOOKUP($B18,CLIENTES!$A$1:$H$300,8,0)</f>
        <v>0</v>
      </c>
      <c r="P18" t="str">
        <f t="shared" si="0"/>
        <v>CHULETILLAS DE PAVO; ARROZ EN BLANCO</v>
      </c>
    </row>
    <row r="19" spans="1:16" ht="15.75" thickBot="1" x14ac:dyDescent="0.3">
      <c r="A19">
        <v>18</v>
      </c>
      <c r="B19" s="1" t="s">
        <v>21</v>
      </c>
      <c r="C19" s="1" t="s">
        <v>605</v>
      </c>
      <c r="D19" s="1" t="s">
        <v>603</v>
      </c>
      <c r="E19" s="1" t="s">
        <v>275</v>
      </c>
      <c r="F19" s="1" t="s">
        <v>255</v>
      </c>
      <c r="G19" s="1"/>
      <c r="H19" s="1"/>
      <c r="I19">
        <f>VLOOKUP($B19,CLIENTES!$A$1:$H$300,2,0)</f>
        <v>7</v>
      </c>
      <c r="J19" t="str">
        <f>VLOOKUP($B19,CLIENTES!$A$1:$H$300,3,0)</f>
        <v>Jorge</v>
      </c>
      <c r="K19" t="str">
        <f>VLOOKUP($B19,CLIENTES!$A$1:$H$300,4,0)</f>
        <v>Villarino Rey</v>
      </c>
      <c r="L19" t="str">
        <f>VLOOKUP($B19,CLIENTES!$A$1:$H$300,5,0)</f>
        <v>comedor I+D+i</v>
      </c>
      <c r="M19">
        <f>VLOOKUP($B19,CLIENTES!$A$1:$H$300,6,0)</f>
        <v>670494741</v>
      </c>
      <c r="N19">
        <f>VLOOKUP($B19,CLIENTES!$A$1:$H$300,7,0)</f>
        <v>0</v>
      </c>
      <c r="O19">
        <f>VLOOKUP($B19,CLIENTES!$A$1:$H$300,8,0)</f>
        <v>0</v>
      </c>
      <c r="P19" t="str">
        <f t="shared" si="0"/>
        <v>CHULETILLAS DE PAVO; MENESTRA DE VERDURAS</v>
      </c>
    </row>
    <row r="20" spans="1:16" ht="15.75" thickBot="1" x14ac:dyDescent="0.3">
      <c r="A20">
        <v>19</v>
      </c>
      <c r="B20" s="1"/>
      <c r="C20" s="1"/>
      <c r="D20" s="6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0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0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6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si="0"/>
        <v xml:space="preserve">; </v>
      </c>
    </row>
    <row r="23" spans="1:16" ht="15.75" thickBot="1" x14ac:dyDescent="0.3">
      <c r="A23">
        <v>22</v>
      </c>
      <c r="B23" s="1"/>
      <c r="C23" s="1"/>
      <c r="D23" s="6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0"/>
        <v xml:space="preserve">; </v>
      </c>
    </row>
    <row r="24" spans="1:16" ht="15.75" thickBot="1" x14ac:dyDescent="0.3">
      <c r="A24">
        <v>23</v>
      </c>
      <c r="B24" s="1"/>
      <c r="C24" s="1"/>
      <c r="D24" s="6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0"/>
        <v xml:space="preserve">; </v>
      </c>
    </row>
    <row r="25" spans="1:16" ht="15.75" thickBot="1" x14ac:dyDescent="0.3">
      <c r="A25">
        <v>24</v>
      </c>
      <c r="B25" s="36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0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0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8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0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28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0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0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22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0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0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0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e">
        <f>CONCATENATE(#REF!,"; ",E33)</f>
        <v>#REF!</v>
      </c>
    </row>
    <row r="34" spans="1:16" ht="15.75" thickBot="1" x14ac:dyDescent="0.3">
      <c r="A34">
        <v>33</v>
      </c>
      <c r="B34" s="1"/>
      <c r="C34" s="1"/>
      <c r="D34" s="6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e">
        <f>CONCATENATE(#REF!,"; ",E34)</f>
        <v>#REF!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e">
        <f>CONCATENATE(#REF!,"; ",E35)</f>
        <v>#REF!</v>
      </c>
    </row>
    <row r="36" spans="1:16" ht="15.75" thickBot="1" x14ac:dyDescent="0.3">
      <c r="A36">
        <v>35</v>
      </c>
      <c r="B36" s="1"/>
      <c r="C36" s="1"/>
      <c r="D36" s="1"/>
      <c r="E36" s="6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e">
        <f>CONCATENATE(#REF!,"; ",E36)</f>
        <v>#REF!</v>
      </c>
    </row>
    <row r="37" spans="1:16" ht="15.75" thickBot="1" x14ac:dyDescent="0.3">
      <c r="A37">
        <v>36</v>
      </c>
      <c r="B37" s="1"/>
      <c r="C37" s="1"/>
      <c r="D37" s="6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e">
        <f>CONCATENATE(#REF!,"; ",E37)</f>
        <v>#REF!</v>
      </c>
    </row>
    <row r="38" spans="1:16" ht="15.75" thickBot="1" x14ac:dyDescent="0.3">
      <c r="A38">
        <v>37</v>
      </c>
      <c r="B38" s="1"/>
      <c r="C38" s="1"/>
      <c r="D38" s="6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0"/>
        <v xml:space="preserve">; </v>
      </c>
    </row>
    <row r="39" spans="1:16" ht="15.75" thickBot="1" x14ac:dyDescent="0.3">
      <c r="A39">
        <v>38</v>
      </c>
      <c r="B39" s="36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0"/>
        <v xml:space="preserve">; </v>
      </c>
    </row>
    <row r="40" spans="1:16" ht="15.75" thickBot="1" x14ac:dyDescent="0.3">
      <c r="A40">
        <v>39</v>
      </c>
      <c r="B40" s="1"/>
      <c r="C40" s="1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0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0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0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0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0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0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0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0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0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0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0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0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0"/>
        <v xml:space="preserve">; </v>
      </c>
    </row>
    <row r="53" spans="1:16" ht="15.75" thickBot="1" x14ac:dyDescent="0.3">
      <c r="A53">
        <v>52</v>
      </c>
      <c r="B53" s="36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0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0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hyperlinks>
    <hyperlink ref="B17" r:id="rId1" xr:uid="{3A90D970-25EC-4ED2-9F08-6A2643A1E93E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workbookViewId="0">
      <selection activeCell="D5" sqref="D5"/>
    </sheetView>
  </sheetViews>
  <sheetFormatPr baseColWidth="10" defaultRowHeight="20.2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5" bestFit="1" customWidth="1"/>
    <col min="10" max="10" width="6.5703125" style="15" customWidth="1"/>
    <col min="11" max="16384" width="11.42578125" style="15"/>
  </cols>
  <sheetData>
    <row r="1" spans="1:10" ht="38.25" customHeight="1" x14ac:dyDescent="0.25">
      <c r="A1" s="14"/>
      <c r="B1" s="16" t="s">
        <v>246</v>
      </c>
      <c r="C1" s="16" t="s">
        <v>252</v>
      </c>
      <c r="D1" s="16" t="s">
        <v>278</v>
      </c>
      <c r="E1" s="16" t="s">
        <v>257</v>
      </c>
      <c r="F1" s="16" t="s">
        <v>280</v>
      </c>
      <c r="G1" s="16" t="s">
        <v>259</v>
      </c>
      <c r="H1" s="16" t="s">
        <v>258</v>
      </c>
      <c r="I1" s="43" t="s">
        <v>251</v>
      </c>
      <c r="J1" s="16" t="s">
        <v>285</v>
      </c>
    </row>
    <row r="2" spans="1:10" ht="36" customHeight="1" x14ac:dyDescent="0.25">
      <c r="A2" s="17">
        <f>'01-07-20'!A2</f>
        <v>1</v>
      </c>
      <c r="B2" s="18" t="str">
        <f>CONCATENATE('01-07-20'!J2," ",'01-07-20'!K2)</f>
        <v>Francisco Javier Martínez Alonso</v>
      </c>
      <c r="C2" s="17">
        <f>'01-07-20'!O2</f>
        <v>0</v>
      </c>
      <c r="D2" s="17">
        <f>'01-07-20'!C2</f>
        <v>0</v>
      </c>
      <c r="E2" s="17" t="str">
        <f>'01-07-20'!D2</f>
        <v>LUBINA AL HORNO CON PANADERA</v>
      </c>
      <c r="F2" s="17" t="str">
        <f>'01-07-20'!E2</f>
        <v>PATATAS COCIDAS</v>
      </c>
      <c r="G2" s="17" t="str">
        <f>'01-07-20'!G2</f>
        <v>NESTEA</v>
      </c>
      <c r="H2" s="17" t="str">
        <f>'01-07-20'!F2</f>
        <v>MACEDONIA</v>
      </c>
      <c r="I2" s="44">
        <f>'01-07-20'!H2</f>
        <v>0</v>
      </c>
      <c r="J2" s="17"/>
    </row>
    <row r="3" spans="1:10" ht="36" customHeight="1" x14ac:dyDescent="0.25">
      <c r="A3" s="17">
        <f>'01-07-20'!A3</f>
        <v>2</v>
      </c>
      <c r="B3" s="18" t="str">
        <f>CONCATENATE('01-07-20'!J3," ",'01-07-20'!K3)</f>
        <v>Marina Llimona Torrente</v>
      </c>
      <c r="C3" s="17">
        <f>'01-07-20'!O3</f>
        <v>0</v>
      </c>
      <c r="D3" s="17" t="str">
        <f>'01-07-20'!C3</f>
        <v>POTAJE DE GARBANZOS Y BACALAO</v>
      </c>
      <c r="E3" s="17">
        <f>'01-07-20'!D3</f>
        <v>0</v>
      </c>
      <c r="F3" s="17">
        <f>'01-07-20'!E3</f>
        <v>0</v>
      </c>
      <c r="G3" s="17" t="str">
        <f>'01-07-20'!G3</f>
        <v>AGUA</v>
      </c>
      <c r="H3" s="17" t="str">
        <f>'01-07-20'!F3</f>
        <v>YOGURT</v>
      </c>
      <c r="I3" s="44">
        <f>'01-07-20'!H3</f>
        <v>0</v>
      </c>
      <c r="J3" s="17"/>
    </row>
    <row r="4" spans="1:10" ht="36" customHeight="1" x14ac:dyDescent="0.25">
      <c r="A4" s="17">
        <f>'01-07-20'!A4</f>
        <v>3</v>
      </c>
      <c r="B4" s="18" t="str">
        <f>CONCATENATE('01-07-20'!J4," ",'01-07-20'!K4)</f>
        <v>Eduard Franquet Sugrañes</v>
      </c>
      <c r="C4" s="17">
        <f>'01-07-20'!O4</f>
        <v>0</v>
      </c>
      <c r="D4" s="17" t="str">
        <f>'01-07-20'!C4</f>
        <v>POTAJE DE GARBANZOS Y BACALAO</v>
      </c>
      <c r="E4" s="17" t="str">
        <f>'01-07-20'!D4</f>
        <v>SECRETO DE CERDO A LA PLANCHA</v>
      </c>
      <c r="F4" s="17" t="str">
        <f>'01-07-20'!E4</f>
        <v>ARROZ EN BLANCO</v>
      </c>
      <c r="G4" s="17" t="str">
        <f>'01-07-20'!G4</f>
        <v>AQUARIUS</v>
      </c>
      <c r="H4" s="17" t="str">
        <f>'01-07-20'!F4</f>
        <v>MACEDONIA</v>
      </c>
      <c r="I4" s="44">
        <f>'01-07-20'!H4</f>
        <v>0</v>
      </c>
      <c r="J4" s="17"/>
    </row>
    <row r="5" spans="1:10" ht="36" customHeight="1" x14ac:dyDescent="0.25">
      <c r="A5" s="17">
        <f>'01-07-20'!A5</f>
        <v>4</v>
      </c>
      <c r="B5" s="18" t="str">
        <f>CONCATENATE('01-07-20'!J5," ",'01-07-20'!K5)</f>
        <v>Efrén De La Fuente Lamas</v>
      </c>
      <c r="C5" s="17">
        <f>'01-07-20'!O5</f>
        <v>0</v>
      </c>
      <c r="D5" s="17" t="str">
        <f>'01-07-20'!C5</f>
        <v>SPAGUETTIS BOLOÑESA</v>
      </c>
      <c r="E5" s="17" t="str">
        <f>'01-07-20'!D5</f>
        <v>SECRETO DE CERDO A LA PLANCHA</v>
      </c>
      <c r="F5" s="17" t="str">
        <f>'01-07-20'!E5</f>
        <v>PATATAS FRITAS</v>
      </c>
      <c r="G5" s="17" t="str">
        <f>'01-07-20'!G5</f>
        <v>AGUA</v>
      </c>
      <c r="H5" s="17" t="str">
        <f>'01-07-20'!F5</f>
        <v>FRUTA</v>
      </c>
      <c r="I5" s="44">
        <f>'01-07-20'!H5</f>
        <v>0</v>
      </c>
      <c r="J5" s="17"/>
    </row>
    <row r="6" spans="1:10" ht="36" customHeight="1" x14ac:dyDescent="0.25">
      <c r="A6" s="17">
        <f>'01-07-20'!A6</f>
        <v>5</v>
      </c>
      <c r="B6" s="18" t="str">
        <f>CONCATENATE('01-07-20'!J6," ",'01-07-20'!K6)</f>
        <v>Carlos Perez Sainz</v>
      </c>
      <c r="C6" s="17">
        <f>'01-07-20'!O6</f>
        <v>0</v>
      </c>
      <c r="D6" s="17" t="str">
        <f>'01-07-20'!C6</f>
        <v>POTAJE DE GARBANZOS Y BACALAO</v>
      </c>
      <c r="E6" s="17" t="str">
        <f>'01-07-20'!D6</f>
        <v>LUBINA AL HORNO CON PANADERA</v>
      </c>
      <c r="F6" s="17" t="str">
        <f>'01-07-20'!E6</f>
        <v>ARROZ EN BLANCO</v>
      </c>
      <c r="G6" s="17" t="str">
        <f>'01-07-20'!G6</f>
        <v>AGUA</v>
      </c>
      <c r="H6" s="17" t="str">
        <f>'01-07-20'!F6</f>
        <v>FRUTA</v>
      </c>
      <c r="I6" s="44">
        <f>'01-07-20'!H6</f>
        <v>0</v>
      </c>
      <c r="J6" s="17"/>
    </row>
    <row r="7" spans="1:10" ht="220.5" x14ac:dyDescent="0.25">
      <c r="A7" s="17">
        <f>'01-07-20'!A7</f>
        <v>6</v>
      </c>
      <c r="B7" s="18" t="str">
        <f>CONCATENATE('01-07-20'!J7," ",'01-07-20'!K7)</f>
        <v>Luis Carlos Argudín Diéguez</v>
      </c>
      <c r="C7" s="17">
        <f>'01-07-20'!O7</f>
        <v>0</v>
      </c>
      <c r="D7" s="17" t="str">
        <f>'01-07-20'!C7</f>
        <v>TOSTA DE LACON BRASEADO CON QUESO AL PIMENTOSN</v>
      </c>
      <c r="E7" s="17" t="str">
        <f>'01-07-20'!D7</f>
        <v>LUBINA AL HORNO CON PANADERA</v>
      </c>
      <c r="F7" s="17">
        <f>'01-07-20'!E7</f>
        <v>0</v>
      </c>
      <c r="G7" s="17" t="str">
        <f>'01-07-20'!G7</f>
        <v>NESTEA</v>
      </c>
      <c r="H7" s="17" t="str">
        <f>'01-07-20'!F7</f>
        <v>MACEDONIA</v>
      </c>
      <c r="I7" s="44">
        <f>'01-07-20'!H7</f>
        <v>0</v>
      </c>
      <c r="J7" s="17"/>
    </row>
    <row r="8" spans="1:10" ht="36" customHeight="1" x14ac:dyDescent="0.25">
      <c r="A8" s="17">
        <f>'01-07-20'!A8</f>
        <v>7</v>
      </c>
      <c r="B8" s="18" t="str">
        <f>CONCATENATE('01-07-20'!J8," ",'01-07-20'!K8)</f>
        <v>David Gonzalez Casete</v>
      </c>
      <c r="C8" s="17">
        <f>'01-07-20'!O8</f>
        <v>0</v>
      </c>
      <c r="D8" s="17">
        <f>'01-07-20'!C8</f>
        <v>0</v>
      </c>
      <c r="E8" s="17" t="str">
        <f>'01-07-20'!D8</f>
        <v>SECRETO DE CERDO A LA PLANCHA</v>
      </c>
      <c r="F8" s="17" t="str">
        <f>'01-07-20'!E8</f>
        <v>MENESTRA DE VERDURAS</v>
      </c>
      <c r="G8" s="17" t="str">
        <f>'01-07-20'!G8</f>
        <v>AGUA</v>
      </c>
      <c r="H8" s="17" t="str">
        <f>'01-07-20'!F8</f>
        <v>MACEDONIA</v>
      </c>
      <c r="I8" s="44">
        <f>'01-07-20'!H8</f>
        <v>0</v>
      </c>
      <c r="J8" s="17"/>
    </row>
    <row r="9" spans="1:10" ht="36" customHeight="1" x14ac:dyDescent="0.25">
      <c r="A9" s="17">
        <f>'01-07-20'!A9</f>
        <v>8</v>
      </c>
      <c r="B9" s="18" t="str">
        <f>CONCATENATE('01-07-20'!J9," ",'01-07-20'!K9)</f>
        <v>Manuel Perez Maldonado</v>
      </c>
      <c r="C9" s="17">
        <f>'01-07-20'!O9</f>
        <v>0</v>
      </c>
      <c r="D9" s="17" t="str">
        <f>'01-07-20'!C9</f>
        <v>POTAJE DE GARBANZOS Y BACALAO</v>
      </c>
      <c r="E9" s="17" t="str">
        <f>'01-07-20'!D9</f>
        <v>LUBINA AL HORNO CON PANADERA</v>
      </c>
      <c r="F9" s="17" t="str">
        <f>'01-07-20'!E9</f>
        <v>MENESTRA DE VERDURAS</v>
      </c>
      <c r="G9" s="17" t="str">
        <f>'01-07-20'!G9</f>
        <v>AGUA</v>
      </c>
      <c r="H9" s="17" t="str">
        <f>'01-07-20'!F9</f>
        <v>FRUTA</v>
      </c>
      <c r="I9" s="44">
        <f>'01-07-20'!H9</f>
        <v>0</v>
      </c>
      <c r="J9" s="17"/>
    </row>
    <row r="10" spans="1:10" ht="36" customHeight="1" x14ac:dyDescent="0.25">
      <c r="A10" s="17">
        <f>'01-07-20'!A10</f>
        <v>9</v>
      </c>
      <c r="B10" s="18" t="str">
        <f>CONCATENATE('01-07-20'!J10," ",'01-07-20'!K10)</f>
        <v>Brais Marquina de Sas</v>
      </c>
      <c r="C10" s="17">
        <f>'01-07-20'!O10</f>
        <v>0</v>
      </c>
      <c r="D10" s="17" t="str">
        <f>'01-07-20'!C10</f>
        <v>TOSTA DE LACON BRASEADO CON QUESO AL PIMENTOSN</v>
      </c>
      <c r="E10" s="17" t="str">
        <f>'01-07-20'!D10</f>
        <v>SECRETO DE CERDO A LA PLANCHA</v>
      </c>
      <c r="F10" s="17" t="str">
        <f>'01-07-20'!E10</f>
        <v>MENESTRA DE VERDURAS</v>
      </c>
      <c r="G10" s="17" t="str">
        <f>'01-07-20'!G10</f>
        <v>AGUA</v>
      </c>
      <c r="H10" s="17" t="str">
        <f>'01-07-20'!F10</f>
        <v>FRUTA</v>
      </c>
      <c r="I10" s="44">
        <f>'01-07-20'!H10</f>
        <v>0</v>
      </c>
      <c r="J10" s="17"/>
    </row>
    <row r="11" spans="1:10" ht="36" customHeight="1" x14ac:dyDescent="0.25">
      <c r="A11" s="17">
        <f>'01-07-20'!A11</f>
        <v>10</v>
      </c>
      <c r="B11" s="18" t="str">
        <f>CONCATENATE('01-07-20'!J11," ",'01-07-20'!K11)</f>
        <v>Jesus Porto Gomez</v>
      </c>
      <c r="C11" s="17">
        <f>'01-07-20'!O11</f>
        <v>0</v>
      </c>
      <c r="D11" s="17" t="str">
        <f>'01-07-20'!C11</f>
        <v>SPAGUETTIS BOLOÑESA</v>
      </c>
      <c r="E11" s="17" t="str">
        <f>'01-07-20'!D11</f>
        <v>SECRETO DE CERDO A LA PLANCHA</v>
      </c>
      <c r="F11" s="17" t="str">
        <f>'01-07-20'!E11</f>
        <v>PATATAS FRITAS</v>
      </c>
      <c r="G11" s="17" t="str">
        <f>'01-07-20'!G11</f>
        <v>AGUA</v>
      </c>
      <c r="H11" s="17" t="str">
        <f>'01-07-20'!F11</f>
        <v>YOGURT</v>
      </c>
      <c r="I11" s="44">
        <f>'01-07-20'!H11</f>
        <v>0</v>
      </c>
      <c r="J11" s="17"/>
    </row>
    <row r="12" spans="1:10" ht="36" customHeight="1" x14ac:dyDescent="0.25">
      <c r="A12" s="17">
        <f>'01-07-20'!A12</f>
        <v>11</v>
      </c>
      <c r="B12" s="18" t="str">
        <f>CONCATENATE('01-07-20'!J12," ",'01-07-20'!K12)</f>
        <v>MIGUEL RUIZ GARCIA</v>
      </c>
      <c r="C12" s="17">
        <f>'01-07-20'!O12</f>
        <v>0</v>
      </c>
      <c r="D12" s="17">
        <f>'01-07-20'!C12</f>
        <v>0</v>
      </c>
      <c r="E12" s="17" t="str">
        <f>'01-07-20'!D12</f>
        <v>LUBINA AL HORNO CON PANADERA</v>
      </c>
      <c r="F12" s="17">
        <f>'01-07-20'!E12</f>
        <v>0</v>
      </c>
      <c r="G12" s="17" t="str">
        <f>'01-07-20'!G12</f>
        <v>AGUA</v>
      </c>
      <c r="H12" s="17" t="str">
        <f>'01-07-20'!F12</f>
        <v>FRUTA</v>
      </c>
      <c r="I12" s="44">
        <f>'01-07-20'!H12</f>
        <v>0</v>
      </c>
      <c r="J12" s="17"/>
    </row>
    <row r="13" spans="1:10" ht="36" customHeight="1" x14ac:dyDescent="0.25">
      <c r="A13" s="17">
        <f>'01-07-20'!A13</f>
        <v>12</v>
      </c>
      <c r="B13" s="18" t="str">
        <f>CONCATENATE('01-07-20'!J13," ",'01-07-20'!K13)</f>
        <v>Anxo Fernandez Iglesias</v>
      </c>
      <c r="C13" s="17">
        <f>'01-07-20'!O13</f>
        <v>0</v>
      </c>
      <c r="D13" s="17" t="str">
        <f>'01-07-20'!C13</f>
        <v>SPAGUETTIS BOLOÑESA</v>
      </c>
      <c r="E13" s="17" t="str">
        <f>'01-07-20'!D13</f>
        <v>CORDERO AL HORNO</v>
      </c>
      <c r="F13" s="17" t="str">
        <f>'01-07-20'!E13</f>
        <v>ARROZ EN BLANCO</v>
      </c>
      <c r="G13" s="17" t="str">
        <f>'01-07-20'!G13</f>
        <v>AGUA</v>
      </c>
      <c r="H13" s="17" t="str">
        <f>'01-07-20'!F13</f>
        <v>MACEDONIA</v>
      </c>
      <c r="I13" s="44">
        <f>'01-07-20'!H13</f>
        <v>0</v>
      </c>
      <c r="J13" s="17"/>
    </row>
    <row r="14" spans="1:10" ht="36" customHeight="1" x14ac:dyDescent="0.25">
      <c r="A14" s="17">
        <f>'01-07-20'!A14</f>
        <v>13</v>
      </c>
      <c r="B14" s="18" t="str">
        <f>CONCATENATE('01-07-20'!J14," ",'01-07-20'!K14)</f>
        <v>Mauricio Adrián Vilar Galván</v>
      </c>
      <c r="C14" s="17">
        <f>'01-07-20'!O14</f>
        <v>0</v>
      </c>
      <c r="D14" s="17">
        <f>'01-07-20'!C14</f>
        <v>0</v>
      </c>
      <c r="E14" s="17" t="str">
        <f>'01-07-20'!D14</f>
        <v>SECRETO DE CERDO A LA PLANCHA</v>
      </c>
      <c r="F14" s="17" t="str">
        <f>'01-07-20'!E14</f>
        <v>ARROZ EN BLANCO</v>
      </c>
      <c r="G14" s="17" t="str">
        <f>'01-07-20'!G14</f>
        <v>AGUA</v>
      </c>
      <c r="H14" s="17" t="str">
        <f>'01-07-20'!F14</f>
        <v>FRUTA</v>
      </c>
      <c r="I14" s="44">
        <f>'01-07-20'!H14</f>
        <v>0</v>
      </c>
      <c r="J14" s="17"/>
    </row>
    <row r="15" spans="1:10" ht="36" customHeight="1" x14ac:dyDescent="0.25">
      <c r="A15" s="17">
        <f>'01-07-20'!A15</f>
        <v>14</v>
      </c>
      <c r="B15" s="18" t="str">
        <f>CONCATENATE('01-07-20'!J15," ",'01-07-20'!K15)</f>
        <v>David Rodríguez Hierro</v>
      </c>
      <c r="C15" s="17">
        <f>'01-07-20'!O15</f>
        <v>0</v>
      </c>
      <c r="D15" s="17" t="str">
        <f>'01-07-20'!C15</f>
        <v>SPAGUETTIS BOLOÑESA</v>
      </c>
      <c r="E15" s="17" t="str">
        <f>'01-07-20'!D15</f>
        <v>SECRETO DE CERDO A LA PLANCHA</v>
      </c>
      <c r="F15" s="17" t="str">
        <f>'01-07-20'!E15</f>
        <v>PATATAS FRITAS</v>
      </c>
      <c r="G15" s="17" t="str">
        <f>'01-07-20'!G15</f>
        <v>AGUA</v>
      </c>
      <c r="H15" s="17">
        <f>'01-07-20'!F15</f>
        <v>0</v>
      </c>
      <c r="I15" s="44">
        <f>'01-07-20'!H15</f>
        <v>0</v>
      </c>
      <c r="J15" s="17"/>
    </row>
    <row r="16" spans="1:10" ht="36" customHeight="1" x14ac:dyDescent="0.25">
      <c r="A16" s="17">
        <f>'01-07-20'!A16</f>
        <v>15</v>
      </c>
      <c r="B16" s="18" t="str">
        <f>CONCATENATE('01-07-20'!J16," ",'01-07-20'!K16)</f>
        <v>Santiago Antón Area</v>
      </c>
      <c r="C16" s="17">
        <f>'01-07-20'!O16</f>
        <v>0</v>
      </c>
      <c r="D16" s="17" t="str">
        <f>'01-07-20'!C16</f>
        <v>EXPRESS</v>
      </c>
      <c r="E16" s="17" t="str">
        <f>'01-07-20'!D16</f>
        <v>CHULETILLAS DE PAVO</v>
      </c>
      <c r="F16" s="17" t="str">
        <f>'01-07-20'!E16</f>
        <v>MENESTRA DE VERDURAS</v>
      </c>
      <c r="G16" s="17" t="str">
        <f>'01-07-20'!G16</f>
        <v>AGUA</v>
      </c>
      <c r="H16" s="17" t="str">
        <f>'01-07-20'!F16</f>
        <v>FRUTA</v>
      </c>
      <c r="I16" s="44">
        <f>'01-07-20'!H16</f>
        <v>0</v>
      </c>
      <c r="J16" s="17"/>
    </row>
    <row r="17" spans="1:10" ht="36" customHeight="1" x14ac:dyDescent="0.25">
      <c r="A17" s="17">
        <f>'01-07-20'!A17</f>
        <v>16</v>
      </c>
      <c r="B17" s="18" t="str">
        <f>CONCATENATE('01-07-20'!J17," ",'01-07-20'!K17)</f>
        <v>Manuel Regueiro Seoane</v>
      </c>
      <c r="C17" s="17">
        <f>'01-07-20'!O17</f>
        <v>0</v>
      </c>
      <c r="D17" s="17" t="str">
        <f>'01-07-20'!C17</f>
        <v>EXPRESS</v>
      </c>
      <c r="E17" s="17" t="str">
        <f>'01-07-20'!D17</f>
        <v>CORDON BLUE</v>
      </c>
      <c r="F17" s="17" t="str">
        <f>'01-07-20'!E17</f>
        <v>PATATAS FRITAS</v>
      </c>
      <c r="G17" s="17" t="str">
        <f>'01-07-20'!G17</f>
        <v>AGUA</v>
      </c>
      <c r="H17" s="17" t="str">
        <f>'01-07-20'!F17</f>
        <v>YOGURT</v>
      </c>
      <c r="I17" s="44">
        <f>'01-07-20'!H17</f>
        <v>0</v>
      </c>
      <c r="J17" s="17"/>
    </row>
    <row r="18" spans="1:10" ht="36" customHeight="1" x14ac:dyDescent="0.25">
      <c r="A18" s="17">
        <f>'01-07-20'!A18</f>
        <v>17</v>
      </c>
      <c r="B18" s="18" t="str">
        <f>CONCATENATE('01-07-20'!J18," ",'01-07-20'!K18)</f>
        <v>RODRIGO CAO</v>
      </c>
      <c r="C18" s="17">
        <f>'01-07-20'!O18</f>
        <v>0</v>
      </c>
      <c r="D18" s="17" t="str">
        <f>'01-07-20'!C18</f>
        <v>EXPRESS</v>
      </c>
      <c r="E18" s="17" t="str">
        <f>'01-07-20'!D18</f>
        <v>CHULETILLAS DE PAVO</v>
      </c>
      <c r="F18" s="17" t="str">
        <f>'01-07-20'!E18</f>
        <v>ARROZ EN BLANCO</v>
      </c>
      <c r="G18" s="17" t="str">
        <f>'01-07-20'!G18</f>
        <v>AGUA</v>
      </c>
      <c r="H18" s="17" t="str">
        <f>'01-07-20'!F18</f>
        <v>YOGURT</v>
      </c>
      <c r="I18" s="44">
        <f>'01-07-20'!H18</f>
        <v>0</v>
      </c>
      <c r="J18" s="17"/>
    </row>
    <row r="19" spans="1:10" ht="36" customHeight="1" x14ac:dyDescent="0.25">
      <c r="A19" s="17">
        <f>'01-07-20'!A19</f>
        <v>18</v>
      </c>
      <c r="B19" s="18" t="str">
        <f>CONCATENATE('01-07-20'!J19," ",'01-07-20'!K19)</f>
        <v>Jorge Villarino Rey</v>
      </c>
      <c r="C19" s="17">
        <f>'01-07-20'!O19</f>
        <v>0</v>
      </c>
      <c r="D19" s="17" t="str">
        <f>'01-07-20'!C19</f>
        <v>EXPRESS</v>
      </c>
      <c r="E19" s="17" t="str">
        <f>'01-07-20'!D19</f>
        <v>CHULETILLAS DE PAVO</v>
      </c>
      <c r="F19" s="17" t="str">
        <f>'01-07-20'!E19</f>
        <v>MENESTRA DE VERDURAS</v>
      </c>
      <c r="G19" s="17">
        <f>'01-07-20'!G19</f>
        <v>0</v>
      </c>
      <c r="H19" s="17" t="str">
        <f>'01-07-20'!F19</f>
        <v>FRUTA</v>
      </c>
      <c r="I19" s="44">
        <f>'01-07-20'!H19</f>
        <v>0</v>
      </c>
      <c r="J19" s="17"/>
    </row>
    <row r="20" spans="1:10" ht="36" customHeight="1" x14ac:dyDescent="0.25">
      <c r="A20" s="17">
        <f>'01-07-20'!A20</f>
        <v>19</v>
      </c>
      <c r="B20" s="18" t="e">
        <f>CONCATENATE('01-07-20'!J20," ",'01-07-20'!K20)</f>
        <v>#N/A</v>
      </c>
      <c r="C20" s="17" t="e">
        <f>'01-07-20'!O20</f>
        <v>#N/A</v>
      </c>
      <c r="D20" s="17">
        <f>'01-07-20'!C20</f>
        <v>0</v>
      </c>
      <c r="E20" s="17">
        <f>'01-07-20'!D20</f>
        <v>0</v>
      </c>
      <c r="F20" s="17">
        <f>'01-07-20'!E20</f>
        <v>0</v>
      </c>
      <c r="G20" s="17">
        <f>'01-07-20'!G20</f>
        <v>0</v>
      </c>
      <c r="H20" s="17">
        <f>'01-07-20'!F20</f>
        <v>0</v>
      </c>
      <c r="I20" s="44">
        <f>'01-07-20'!H20</f>
        <v>0</v>
      </c>
      <c r="J20" s="17"/>
    </row>
    <row r="21" spans="1:10" ht="36" customHeight="1" x14ac:dyDescent="0.25">
      <c r="A21" s="17">
        <f>'01-07-20'!A21</f>
        <v>20</v>
      </c>
      <c r="B21" s="18" t="e">
        <f>CONCATENATE('01-07-20'!J21," ",'01-07-20'!K21)</f>
        <v>#N/A</v>
      </c>
      <c r="C21" s="17" t="e">
        <f>'01-07-20'!O21</f>
        <v>#N/A</v>
      </c>
      <c r="D21" s="17">
        <f>'01-07-20'!C21</f>
        <v>0</v>
      </c>
      <c r="E21" s="17">
        <f>'01-07-20'!D21</f>
        <v>0</v>
      </c>
      <c r="F21" s="17">
        <f>'01-07-20'!E21</f>
        <v>0</v>
      </c>
      <c r="G21" s="17">
        <f>'01-07-20'!G21</f>
        <v>0</v>
      </c>
      <c r="H21" s="17">
        <f>'01-07-20'!F21</f>
        <v>0</v>
      </c>
      <c r="I21" s="44">
        <f>'01-07-20'!H21</f>
        <v>0</v>
      </c>
      <c r="J21" s="17"/>
    </row>
    <row r="22" spans="1:10" ht="36" customHeight="1" x14ac:dyDescent="0.25">
      <c r="A22" s="17">
        <f>'01-07-20'!A22</f>
        <v>21</v>
      </c>
      <c r="B22" s="18" t="e">
        <f>CONCATENATE('01-07-20'!J22," ",'01-07-20'!K22)</f>
        <v>#N/A</v>
      </c>
      <c r="C22" s="17" t="e">
        <f>'01-07-20'!O22</f>
        <v>#N/A</v>
      </c>
      <c r="D22" s="17">
        <f>'01-07-20'!C22</f>
        <v>0</v>
      </c>
      <c r="E22" s="17">
        <f>'01-07-20'!D22</f>
        <v>0</v>
      </c>
      <c r="F22" s="17">
        <f>'01-07-20'!E22</f>
        <v>0</v>
      </c>
      <c r="G22" s="17">
        <f>'01-07-20'!G22</f>
        <v>0</v>
      </c>
      <c r="H22" s="17">
        <f>'01-07-20'!F22</f>
        <v>0</v>
      </c>
      <c r="I22" s="44">
        <f>'01-07-20'!H22</f>
        <v>0</v>
      </c>
      <c r="J22" s="17"/>
    </row>
    <row r="23" spans="1:10" ht="36" customHeight="1" x14ac:dyDescent="0.25">
      <c r="A23" s="17">
        <f>'01-07-20'!A23</f>
        <v>22</v>
      </c>
      <c r="B23" s="18" t="e">
        <f>CONCATENATE('01-07-20'!J23," ",'01-07-20'!K23)</f>
        <v>#N/A</v>
      </c>
      <c r="C23" s="17" t="e">
        <f>'01-07-20'!O23</f>
        <v>#N/A</v>
      </c>
      <c r="D23" s="17">
        <f>'01-07-20'!C23</f>
        <v>0</v>
      </c>
      <c r="E23" s="17">
        <f>'01-07-20'!D23</f>
        <v>0</v>
      </c>
      <c r="F23" s="17">
        <f>'01-07-20'!E23</f>
        <v>0</v>
      </c>
      <c r="G23" s="17">
        <f>'01-07-20'!G23</f>
        <v>0</v>
      </c>
      <c r="H23" s="17">
        <f>'01-07-20'!F23</f>
        <v>0</v>
      </c>
      <c r="I23" s="44">
        <f>'01-07-20'!H23</f>
        <v>0</v>
      </c>
      <c r="J23" s="17"/>
    </row>
    <row r="24" spans="1:10" ht="36" customHeight="1" x14ac:dyDescent="0.25">
      <c r="A24" s="17">
        <f>'01-07-20'!A24</f>
        <v>23</v>
      </c>
      <c r="B24" s="18" t="e">
        <f>CONCATENATE('01-07-20'!J24," ",'01-07-20'!K24)</f>
        <v>#N/A</v>
      </c>
      <c r="C24" s="17" t="e">
        <f>'01-07-20'!O24</f>
        <v>#N/A</v>
      </c>
      <c r="D24" s="17">
        <f>'01-07-20'!C24</f>
        <v>0</v>
      </c>
      <c r="E24" s="17">
        <f>'01-07-20'!D24</f>
        <v>0</v>
      </c>
      <c r="F24" s="17">
        <f>'01-07-20'!E24</f>
        <v>0</v>
      </c>
      <c r="G24" s="17">
        <f>'01-07-20'!G24</f>
        <v>0</v>
      </c>
      <c r="H24" s="17">
        <f>'01-07-20'!F24</f>
        <v>0</v>
      </c>
      <c r="I24" s="44">
        <f>'01-07-20'!H24</f>
        <v>0</v>
      </c>
      <c r="J24" s="17"/>
    </row>
    <row r="25" spans="1:10" ht="36" customHeight="1" x14ac:dyDescent="0.25">
      <c r="A25" s="17">
        <f>'01-07-20'!A25</f>
        <v>24</v>
      </c>
      <c r="B25" s="18" t="e">
        <f>CONCATENATE('01-07-20'!J25," ",'01-07-20'!K25)</f>
        <v>#N/A</v>
      </c>
      <c r="C25" s="17" t="e">
        <f>'01-07-20'!O25</f>
        <v>#N/A</v>
      </c>
      <c r="D25" s="17">
        <f>'01-07-20'!C25</f>
        <v>0</v>
      </c>
      <c r="E25" s="17">
        <f>'01-07-20'!D25</f>
        <v>0</v>
      </c>
      <c r="F25" s="17">
        <f>'01-07-20'!E25</f>
        <v>0</v>
      </c>
      <c r="G25" s="17">
        <f>'01-07-20'!G25</f>
        <v>0</v>
      </c>
      <c r="H25" s="17">
        <f>'01-07-20'!F25</f>
        <v>0</v>
      </c>
      <c r="I25" s="44">
        <f>'01-07-20'!H25</f>
        <v>0</v>
      </c>
      <c r="J25" s="17"/>
    </row>
    <row r="26" spans="1:10" ht="36" customHeight="1" x14ac:dyDescent="0.25">
      <c r="A26" s="17">
        <f>'01-07-20'!A26</f>
        <v>25</v>
      </c>
      <c r="B26" s="18" t="e">
        <f>CONCATENATE('01-07-20'!J26," ",'01-07-20'!K26)</f>
        <v>#N/A</v>
      </c>
      <c r="C26" s="17" t="e">
        <f>'01-07-20'!O26</f>
        <v>#N/A</v>
      </c>
      <c r="D26" s="17">
        <f>'01-07-20'!C26</f>
        <v>0</v>
      </c>
      <c r="E26" s="17">
        <f>'01-07-20'!D26</f>
        <v>0</v>
      </c>
      <c r="F26" s="17">
        <f>'01-07-20'!E26</f>
        <v>0</v>
      </c>
      <c r="G26" s="17">
        <f>'01-07-20'!G26</f>
        <v>0</v>
      </c>
      <c r="H26" s="17">
        <f>'01-07-20'!F26</f>
        <v>0</v>
      </c>
      <c r="I26" s="44">
        <f>'01-07-20'!H26</f>
        <v>0</v>
      </c>
      <c r="J26" s="17"/>
    </row>
    <row r="27" spans="1:10" ht="36" customHeight="1" x14ac:dyDescent="0.25">
      <c r="A27" s="17">
        <f>'01-07-20'!A27</f>
        <v>26</v>
      </c>
      <c r="B27" s="18" t="e">
        <f>CONCATENATE('01-07-20'!J27," ",'01-07-20'!K27)</f>
        <v>#N/A</v>
      </c>
      <c r="C27" s="17" t="e">
        <f>'01-07-20'!O27</f>
        <v>#N/A</v>
      </c>
      <c r="D27" s="17">
        <f>'01-07-20'!C27</f>
        <v>0</v>
      </c>
      <c r="E27" s="17">
        <f>'01-07-20'!D27</f>
        <v>0</v>
      </c>
      <c r="F27" s="17">
        <f>'01-07-20'!E27</f>
        <v>0</v>
      </c>
      <c r="G27" s="17">
        <f>'01-07-20'!G27</f>
        <v>0</v>
      </c>
      <c r="H27" s="17">
        <f>'01-07-20'!F27</f>
        <v>0</v>
      </c>
      <c r="I27" s="44">
        <f>'01-07-20'!H27</f>
        <v>0</v>
      </c>
      <c r="J27" s="17"/>
    </row>
    <row r="28" spans="1:10" ht="36" customHeight="1" x14ac:dyDescent="0.25">
      <c r="A28" s="17">
        <f>'01-07-20'!A28</f>
        <v>27</v>
      </c>
      <c r="B28" s="18" t="e">
        <f>CONCATENATE('01-07-20'!J28," ",'01-07-20'!K28)</f>
        <v>#N/A</v>
      </c>
      <c r="C28" s="17" t="e">
        <f>'01-07-20'!O28</f>
        <v>#N/A</v>
      </c>
      <c r="D28" s="17">
        <f>'01-07-20'!C28</f>
        <v>0</v>
      </c>
      <c r="E28" s="17">
        <f>'01-07-20'!D28</f>
        <v>0</v>
      </c>
      <c r="F28" s="17">
        <f>'01-07-20'!E28</f>
        <v>0</v>
      </c>
      <c r="G28" s="17">
        <f>'01-07-20'!G28</f>
        <v>0</v>
      </c>
      <c r="H28" s="17">
        <f>'01-07-20'!F28</f>
        <v>0</v>
      </c>
      <c r="I28" s="44">
        <f>'01-07-20'!H28</f>
        <v>0</v>
      </c>
      <c r="J28" s="17"/>
    </row>
    <row r="29" spans="1:10" ht="36" customHeight="1" x14ac:dyDescent="0.25">
      <c r="A29" s="17">
        <f>'01-07-20'!A29</f>
        <v>28</v>
      </c>
      <c r="B29" s="18" t="e">
        <f>CONCATENATE('01-07-20'!J29," ",'01-07-20'!K29)</f>
        <v>#N/A</v>
      </c>
      <c r="C29" s="17" t="e">
        <f>'01-07-20'!O29</f>
        <v>#N/A</v>
      </c>
      <c r="D29" s="17">
        <f>'01-07-20'!C29</f>
        <v>0</v>
      </c>
      <c r="E29" s="17">
        <f>'01-07-20'!D29</f>
        <v>0</v>
      </c>
      <c r="F29" s="17">
        <f>'01-07-20'!E29</f>
        <v>0</v>
      </c>
      <c r="G29" s="17">
        <f>'01-07-20'!G29</f>
        <v>0</v>
      </c>
      <c r="H29" s="17">
        <f>'01-07-20'!F29</f>
        <v>0</v>
      </c>
      <c r="I29" s="44">
        <f>'01-07-20'!H29</f>
        <v>0</v>
      </c>
      <c r="J29" s="17"/>
    </row>
    <row r="30" spans="1:10" ht="36" customHeight="1" x14ac:dyDescent="0.25">
      <c r="A30" s="17">
        <f>'01-07-20'!A30</f>
        <v>29</v>
      </c>
      <c r="B30" s="18" t="e">
        <f>CONCATENATE('01-07-20'!J30," ",'01-07-20'!K30)</f>
        <v>#N/A</v>
      </c>
      <c r="C30" s="17" t="e">
        <f>'01-07-20'!O30</f>
        <v>#N/A</v>
      </c>
      <c r="D30" s="17">
        <f>'01-07-20'!C30</f>
        <v>0</v>
      </c>
      <c r="E30" s="17">
        <f>'01-07-20'!D30</f>
        <v>0</v>
      </c>
      <c r="F30" s="17">
        <f>'01-07-20'!E30</f>
        <v>0</v>
      </c>
      <c r="G30" s="17">
        <f>'01-07-20'!G30</f>
        <v>0</v>
      </c>
      <c r="H30" s="17">
        <f>'01-07-20'!F30</f>
        <v>0</v>
      </c>
      <c r="I30" s="44">
        <f>'01-07-20'!H30</f>
        <v>0</v>
      </c>
      <c r="J30" s="17"/>
    </row>
    <row r="31" spans="1:10" ht="36" customHeight="1" x14ac:dyDescent="0.25">
      <c r="A31" s="17">
        <f>'01-07-20'!A31</f>
        <v>30</v>
      </c>
      <c r="B31" s="18" t="e">
        <f>CONCATENATE('01-07-20'!J31," ",'01-07-20'!K31)</f>
        <v>#N/A</v>
      </c>
      <c r="C31" s="17" t="e">
        <f>'01-07-20'!O31</f>
        <v>#N/A</v>
      </c>
      <c r="D31" s="17">
        <f>'01-07-20'!C31</f>
        <v>0</v>
      </c>
      <c r="E31" s="17">
        <f>'01-07-20'!D31</f>
        <v>0</v>
      </c>
      <c r="F31" s="17">
        <f>'01-07-20'!E31</f>
        <v>0</v>
      </c>
      <c r="G31" s="17">
        <f>'01-07-20'!G31</f>
        <v>0</v>
      </c>
      <c r="H31" s="17">
        <f>'01-07-20'!F31</f>
        <v>0</v>
      </c>
      <c r="I31" s="44">
        <f>'01-07-20'!H31</f>
        <v>0</v>
      </c>
      <c r="J31" s="17"/>
    </row>
    <row r="32" spans="1:10" ht="36" customHeight="1" x14ac:dyDescent="0.25">
      <c r="A32" s="17">
        <f>'01-07-20'!A32</f>
        <v>31</v>
      </c>
      <c r="B32" s="18" t="e">
        <f>CONCATENATE('01-07-20'!J32," ",'01-07-20'!K32)</f>
        <v>#N/A</v>
      </c>
      <c r="C32" s="17" t="e">
        <f>'01-07-20'!O32</f>
        <v>#N/A</v>
      </c>
      <c r="D32" s="17">
        <f>'01-07-20'!C32</f>
        <v>0</v>
      </c>
      <c r="E32" s="17">
        <f>'01-07-20'!D32</f>
        <v>0</v>
      </c>
      <c r="F32" s="17">
        <f>'01-07-20'!E32</f>
        <v>0</v>
      </c>
      <c r="G32" s="17">
        <f>'01-07-20'!G32</f>
        <v>0</v>
      </c>
      <c r="H32" s="17">
        <f>'01-07-20'!F32</f>
        <v>0</v>
      </c>
      <c r="I32" s="44">
        <f>'01-07-20'!H32</f>
        <v>0</v>
      </c>
      <c r="J32" s="17"/>
    </row>
    <row r="33" spans="1:10" ht="36" customHeight="1" x14ac:dyDescent="0.25">
      <c r="A33" s="17">
        <f>'01-07-20'!A33</f>
        <v>32</v>
      </c>
      <c r="B33" s="18" t="e">
        <f>CONCATENATE('01-07-20'!J33," ",'01-07-20'!K33)</f>
        <v>#N/A</v>
      </c>
      <c r="C33" s="17" t="e">
        <f>'01-07-20'!O33</f>
        <v>#N/A</v>
      </c>
      <c r="D33" s="17">
        <f>'01-07-20'!C33</f>
        <v>0</v>
      </c>
      <c r="E33" s="17">
        <f>'01-07-20'!D33</f>
        <v>0</v>
      </c>
      <c r="F33" s="17">
        <f>'01-07-20'!E33</f>
        <v>0</v>
      </c>
      <c r="G33" s="17">
        <f>'01-07-20'!G33</f>
        <v>0</v>
      </c>
      <c r="H33" s="17">
        <f>'01-07-20'!F33</f>
        <v>0</v>
      </c>
      <c r="I33" s="44">
        <f>'01-07-20'!H33</f>
        <v>0</v>
      </c>
      <c r="J33" s="17"/>
    </row>
    <row r="34" spans="1:10" ht="36" customHeight="1" x14ac:dyDescent="0.25">
      <c r="A34" s="17">
        <f>'01-07-20'!A34</f>
        <v>33</v>
      </c>
      <c r="B34" s="18" t="e">
        <f>CONCATENATE('01-07-20'!J34," ",'01-07-20'!K34)</f>
        <v>#N/A</v>
      </c>
      <c r="C34" s="17" t="e">
        <f>'01-07-20'!O34</f>
        <v>#N/A</v>
      </c>
      <c r="D34" s="17">
        <f>'01-07-20'!C34</f>
        <v>0</v>
      </c>
      <c r="E34" s="17">
        <f>'01-07-20'!D34</f>
        <v>0</v>
      </c>
      <c r="F34" s="17">
        <f>'01-07-20'!E34</f>
        <v>0</v>
      </c>
      <c r="G34" s="17">
        <f>'01-07-20'!G34</f>
        <v>0</v>
      </c>
      <c r="H34" s="17">
        <f>'01-07-20'!F34</f>
        <v>0</v>
      </c>
      <c r="I34" s="44">
        <f>'01-07-20'!H34</f>
        <v>0</v>
      </c>
      <c r="J34" s="17"/>
    </row>
    <row r="35" spans="1:10" ht="36" customHeight="1" x14ac:dyDescent="0.25">
      <c r="A35" s="17">
        <f>'01-07-20'!A35</f>
        <v>34</v>
      </c>
      <c r="B35" s="18" t="e">
        <f>CONCATENATE('01-07-20'!J35," ",'01-07-20'!K35)</f>
        <v>#N/A</v>
      </c>
      <c r="C35" s="17" t="e">
        <f>'01-07-20'!O35</f>
        <v>#N/A</v>
      </c>
      <c r="D35" s="17">
        <f>'01-07-20'!C35</f>
        <v>0</v>
      </c>
      <c r="E35" s="17">
        <f>'01-07-20'!D35</f>
        <v>0</v>
      </c>
      <c r="F35" s="17">
        <f>'01-07-20'!E35</f>
        <v>0</v>
      </c>
      <c r="G35" s="17">
        <f>'01-07-20'!G35</f>
        <v>0</v>
      </c>
      <c r="H35" s="17">
        <f>'01-07-20'!F35</f>
        <v>0</v>
      </c>
      <c r="I35" s="44">
        <f>'01-07-20'!H35</f>
        <v>0</v>
      </c>
      <c r="J35" s="17"/>
    </row>
    <row r="36" spans="1:10" ht="36" customHeight="1" x14ac:dyDescent="0.25">
      <c r="A36" s="17">
        <f>'01-07-20'!A36</f>
        <v>35</v>
      </c>
      <c r="B36" s="18" t="e">
        <f>CONCATENATE('01-07-20'!J36," ",'01-07-20'!K36)</f>
        <v>#N/A</v>
      </c>
      <c r="C36" s="17" t="e">
        <f>'01-07-20'!O36</f>
        <v>#N/A</v>
      </c>
      <c r="D36" s="17">
        <f>'01-07-20'!C36</f>
        <v>0</v>
      </c>
      <c r="E36" s="17">
        <f>'01-07-20'!D36</f>
        <v>0</v>
      </c>
      <c r="F36" s="17">
        <f>'01-07-20'!E36</f>
        <v>0</v>
      </c>
      <c r="G36" s="17">
        <f>'01-07-20'!G36</f>
        <v>0</v>
      </c>
      <c r="H36" s="17">
        <f>'01-07-20'!F36</f>
        <v>0</v>
      </c>
      <c r="I36" s="44">
        <f>'01-07-20'!H36</f>
        <v>0</v>
      </c>
      <c r="J36" s="17"/>
    </row>
    <row r="37" spans="1:10" ht="36" customHeight="1" x14ac:dyDescent="0.25">
      <c r="A37" s="17">
        <f>'01-07-20'!A37</f>
        <v>36</v>
      </c>
      <c r="B37" s="18" t="e">
        <f>CONCATENATE('01-07-20'!J37," ",'01-07-20'!K37)</f>
        <v>#N/A</v>
      </c>
      <c r="C37" s="17" t="e">
        <f>'01-07-20'!O37</f>
        <v>#N/A</v>
      </c>
      <c r="D37" s="17">
        <f>'01-07-20'!C37</f>
        <v>0</v>
      </c>
      <c r="E37" s="17">
        <f>'01-07-20'!D37</f>
        <v>0</v>
      </c>
      <c r="F37" s="17">
        <f>'01-07-20'!E37</f>
        <v>0</v>
      </c>
      <c r="G37" s="17">
        <f>'01-07-20'!G37</f>
        <v>0</v>
      </c>
      <c r="H37" s="17">
        <f>'01-07-20'!F37</f>
        <v>0</v>
      </c>
      <c r="I37" s="44">
        <f>'01-07-20'!H37</f>
        <v>0</v>
      </c>
      <c r="J37" s="17"/>
    </row>
    <row r="38" spans="1:10" ht="36" customHeight="1" x14ac:dyDescent="0.25">
      <c r="A38" s="17">
        <f>'01-07-20'!A38</f>
        <v>37</v>
      </c>
      <c r="B38" s="18" t="e">
        <f>CONCATENATE('01-07-20'!J38," ",'01-07-20'!K38)</f>
        <v>#N/A</v>
      </c>
      <c r="C38" s="17" t="e">
        <f>'01-07-20'!O38</f>
        <v>#N/A</v>
      </c>
      <c r="D38" s="17">
        <f>'01-07-20'!C38</f>
        <v>0</v>
      </c>
      <c r="E38" s="17">
        <f>'01-07-20'!D38</f>
        <v>0</v>
      </c>
      <c r="F38" s="17">
        <f>'01-07-20'!E38</f>
        <v>0</v>
      </c>
      <c r="G38" s="17">
        <f>'01-07-20'!G38</f>
        <v>0</v>
      </c>
      <c r="H38" s="17">
        <f>'01-07-20'!F38</f>
        <v>0</v>
      </c>
      <c r="I38" s="44">
        <f>'01-07-20'!H38</f>
        <v>0</v>
      </c>
      <c r="J38" s="17"/>
    </row>
    <row r="39" spans="1:10" ht="36" customHeight="1" x14ac:dyDescent="0.25">
      <c r="A39" s="17">
        <f>'01-07-20'!A39</f>
        <v>38</v>
      </c>
      <c r="B39" s="18" t="e">
        <f>CONCATENATE('01-07-20'!J39," ",'01-07-20'!K39)</f>
        <v>#N/A</v>
      </c>
      <c r="C39" s="17" t="e">
        <f>'01-07-20'!O39</f>
        <v>#N/A</v>
      </c>
      <c r="D39" s="17">
        <f>'01-07-20'!C39</f>
        <v>0</v>
      </c>
      <c r="E39" s="17">
        <f>'01-07-20'!D39</f>
        <v>0</v>
      </c>
      <c r="F39" s="17">
        <f>'01-07-20'!E39</f>
        <v>0</v>
      </c>
      <c r="G39" s="17">
        <f>'01-07-20'!G39</f>
        <v>0</v>
      </c>
      <c r="H39" s="17">
        <f>'01-07-20'!F39</f>
        <v>0</v>
      </c>
      <c r="I39" s="44">
        <f>'01-07-20'!H39</f>
        <v>0</v>
      </c>
      <c r="J39" s="17"/>
    </row>
    <row r="40" spans="1:10" ht="36" customHeight="1" x14ac:dyDescent="0.25">
      <c r="A40" s="17">
        <f>'01-07-20'!A40</f>
        <v>39</v>
      </c>
      <c r="B40" s="18" t="e">
        <f>CONCATENATE('01-07-20'!J40," ",'01-07-20'!K40)</f>
        <v>#N/A</v>
      </c>
      <c r="C40" s="17" t="e">
        <f>'01-07-20'!O40</f>
        <v>#N/A</v>
      </c>
      <c r="D40" s="17">
        <f>'01-07-20'!C40</f>
        <v>0</v>
      </c>
      <c r="E40" s="17">
        <f>'01-07-20'!D40</f>
        <v>0</v>
      </c>
      <c r="F40" s="17">
        <f>'01-07-20'!E40</f>
        <v>0</v>
      </c>
      <c r="G40" s="17">
        <f>'01-07-20'!G40</f>
        <v>0</v>
      </c>
      <c r="H40" s="17">
        <f>'01-07-20'!F40</f>
        <v>0</v>
      </c>
      <c r="I40" s="44">
        <f>'01-07-20'!H40</f>
        <v>0</v>
      </c>
      <c r="J40" s="17"/>
    </row>
    <row r="41" spans="1:10" ht="36" customHeight="1" x14ac:dyDescent="0.25">
      <c r="A41" s="17">
        <f>'01-07-20'!A41</f>
        <v>40</v>
      </c>
      <c r="B41" s="18" t="e">
        <f>CONCATENATE('01-07-20'!J41," ",'01-07-20'!K41)</f>
        <v>#N/A</v>
      </c>
      <c r="C41" s="17" t="e">
        <f>'01-07-20'!O41</f>
        <v>#N/A</v>
      </c>
      <c r="D41" s="17">
        <f>'01-07-20'!C41</f>
        <v>0</v>
      </c>
      <c r="E41" s="17">
        <f>'01-07-20'!D41</f>
        <v>0</v>
      </c>
      <c r="F41" s="17">
        <f>'01-07-20'!E41</f>
        <v>0</v>
      </c>
      <c r="G41" s="17">
        <f>'01-07-20'!G41</f>
        <v>0</v>
      </c>
      <c r="H41" s="17">
        <f>'01-07-20'!F41</f>
        <v>0</v>
      </c>
      <c r="I41" s="44">
        <f>'01-07-20'!H41</f>
        <v>0</v>
      </c>
      <c r="J41" s="17"/>
    </row>
    <row r="42" spans="1:10" ht="36" customHeight="1" x14ac:dyDescent="0.25">
      <c r="A42" s="17">
        <f>'01-07-20'!A42</f>
        <v>41</v>
      </c>
      <c r="B42" s="18" t="e">
        <f>CONCATENATE('01-07-20'!J42," ",'01-07-20'!K42)</f>
        <v>#N/A</v>
      </c>
      <c r="C42" s="17" t="e">
        <f>'01-07-20'!O42</f>
        <v>#N/A</v>
      </c>
      <c r="D42" s="17">
        <f>'01-07-20'!C42</f>
        <v>0</v>
      </c>
      <c r="E42" s="17">
        <f>'01-07-20'!D42</f>
        <v>0</v>
      </c>
      <c r="F42" s="17">
        <f>'01-07-20'!E42</f>
        <v>0</v>
      </c>
      <c r="G42" s="17">
        <f>'01-07-20'!G42</f>
        <v>0</v>
      </c>
      <c r="H42" s="17">
        <f>'01-07-20'!F42</f>
        <v>0</v>
      </c>
      <c r="I42" s="44">
        <f>'01-07-20'!H42</f>
        <v>0</v>
      </c>
      <c r="J42" s="17"/>
    </row>
    <row r="43" spans="1:10" ht="36" customHeight="1" x14ac:dyDescent="0.25">
      <c r="A43" s="17">
        <f>'01-07-20'!A43</f>
        <v>42</v>
      </c>
      <c r="B43" s="18" t="e">
        <f>CONCATENATE('01-07-20'!J43," ",'01-07-20'!K43)</f>
        <v>#N/A</v>
      </c>
      <c r="C43" s="17" t="e">
        <f>'01-07-20'!O43</f>
        <v>#N/A</v>
      </c>
      <c r="D43" s="17">
        <f>'01-07-20'!C43</f>
        <v>0</v>
      </c>
      <c r="E43" s="17">
        <f>'01-07-20'!D43</f>
        <v>0</v>
      </c>
      <c r="F43" s="17">
        <f>'01-07-20'!E43</f>
        <v>0</v>
      </c>
      <c r="G43" s="17">
        <f>'01-07-20'!G43</f>
        <v>0</v>
      </c>
      <c r="H43" s="17">
        <f>'01-07-20'!F43</f>
        <v>0</v>
      </c>
      <c r="I43" s="44">
        <f>'01-07-20'!H43</f>
        <v>0</v>
      </c>
      <c r="J43" s="17"/>
    </row>
    <row r="44" spans="1:10" ht="36" customHeight="1" x14ac:dyDescent="0.25">
      <c r="A44" s="17">
        <f>'01-07-20'!A44</f>
        <v>43</v>
      </c>
      <c r="B44" s="18" t="e">
        <f>CONCATENATE('01-07-20'!J44," ",'01-07-20'!K44)</f>
        <v>#N/A</v>
      </c>
      <c r="C44" s="17" t="e">
        <f>'01-07-20'!O44</f>
        <v>#N/A</v>
      </c>
      <c r="D44" s="17">
        <f>'01-07-20'!C44</f>
        <v>0</v>
      </c>
      <c r="E44" s="17">
        <f>'01-07-20'!D44</f>
        <v>0</v>
      </c>
      <c r="F44" s="17">
        <f>'01-07-20'!E44</f>
        <v>0</v>
      </c>
      <c r="G44" s="17">
        <f>'01-07-20'!G44</f>
        <v>0</v>
      </c>
      <c r="H44" s="17">
        <f>'01-07-20'!F44</f>
        <v>0</v>
      </c>
      <c r="I44" s="44">
        <f>'01-07-20'!H44</f>
        <v>0</v>
      </c>
      <c r="J44" s="17"/>
    </row>
    <row r="45" spans="1:10" ht="36" customHeight="1" x14ac:dyDescent="0.25">
      <c r="A45" s="17">
        <f>'01-07-20'!A45</f>
        <v>44</v>
      </c>
      <c r="B45" s="18" t="e">
        <f>CONCATENATE('01-07-20'!J45," ",'01-07-20'!K45)</f>
        <v>#N/A</v>
      </c>
      <c r="C45" s="17" t="e">
        <f>'01-07-20'!O45</f>
        <v>#N/A</v>
      </c>
      <c r="D45" s="17">
        <f>'01-07-20'!C45</f>
        <v>0</v>
      </c>
      <c r="E45" s="17">
        <f>'01-07-20'!D45</f>
        <v>0</v>
      </c>
      <c r="F45" s="17">
        <f>'01-07-20'!E45</f>
        <v>0</v>
      </c>
      <c r="G45" s="17">
        <f>'01-07-20'!G45</f>
        <v>0</v>
      </c>
      <c r="H45" s="17">
        <f>'01-07-20'!F45</f>
        <v>0</v>
      </c>
      <c r="I45" s="44">
        <f>'01-07-20'!H45</f>
        <v>0</v>
      </c>
      <c r="J45" s="17"/>
    </row>
    <row r="46" spans="1:10" ht="36" customHeight="1" x14ac:dyDescent="0.25">
      <c r="A46" s="17">
        <f>'01-07-20'!A46</f>
        <v>45</v>
      </c>
      <c r="B46" s="18" t="e">
        <f>CONCATENATE('01-07-20'!J46," ",'01-07-20'!K46)</f>
        <v>#N/A</v>
      </c>
      <c r="C46" s="17" t="e">
        <f>'01-07-20'!O46</f>
        <v>#N/A</v>
      </c>
      <c r="D46" s="17">
        <f>'01-07-20'!C46</f>
        <v>0</v>
      </c>
      <c r="E46" s="17">
        <f>'01-07-20'!D46</f>
        <v>0</v>
      </c>
      <c r="F46" s="17">
        <f>'01-07-20'!E46</f>
        <v>0</v>
      </c>
      <c r="G46" s="17">
        <f>'01-07-20'!G46</f>
        <v>0</v>
      </c>
      <c r="H46" s="17">
        <f>'01-07-20'!F46</f>
        <v>0</v>
      </c>
      <c r="I46" s="44">
        <f>'01-07-20'!H46</f>
        <v>0</v>
      </c>
      <c r="J46" s="17"/>
    </row>
    <row r="47" spans="1:10" ht="36" customHeight="1" x14ac:dyDescent="0.25">
      <c r="A47" s="17">
        <f>'01-07-20'!A47</f>
        <v>46</v>
      </c>
      <c r="B47" s="18" t="e">
        <f>CONCATENATE('01-07-20'!J47," ",'01-07-20'!K47)</f>
        <v>#N/A</v>
      </c>
      <c r="C47" s="17" t="e">
        <f>'01-07-20'!O47</f>
        <v>#N/A</v>
      </c>
      <c r="D47" s="17">
        <f>'01-07-20'!C47</f>
        <v>0</v>
      </c>
      <c r="E47" s="17">
        <f>'01-07-20'!D47</f>
        <v>0</v>
      </c>
      <c r="F47" s="17">
        <f>'01-07-20'!E47</f>
        <v>0</v>
      </c>
      <c r="G47" s="17">
        <f>'01-07-20'!G47</f>
        <v>0</v>
      </c>
      <c r="H47" s="17">
        <f>'01-07-20'!F47</f>
        <v>0</v>
      </c>
      <c r="I47" s="44">
        <f>'01-07-20'!H47</f>
        <v>0</v>
      </c>
      <c r="J47" s="17"/>
    </row>
    <row r="48" spans="1:10" ht="36" customHeight="1" x14ac:dyDescent="0.25">
      <c r="A48" s="17">
        <f>'01-07-20'!A48</f>
        <v>47</v>
      </c>
      <c r="B48" s="18" t="e">
        <f>CONCATENATE('01-07-20'!J48," ",'01-07-20'!K48)</f>
        <v>#N/A</v>
      </c>
      <c r="C48" s="17" t="e">
        <f>'01-07-20'!O48</f>
        <v>#N/A</v>
      </c>
      <c r="D48" s="17">
        <f>'01-07-20'!C48</f>
        <v>0</v>
      </c>
      <c r="E48" s="17">
        <f>'01-07-20'!D48</f>
        <v>0</v>
      </c>
      <c r="F48" s="17">
        <f>'01-07-20'!E48</f>
        <v>0</v>
      </c>
      <c r="G48" s="17">
        <f>'01-07-20'!G48</f>
        <v>0</v>
      </c>
      <c r="H48" s="17">
        <f>'01-07-20'!F48</f>
        <v>0</v>
      </c>
      <c r="I48" s="44">
        <f>'01-07-20'!H48</f>
        <v>0</v>
      </c>
      <c r="J48" s="17"/>
    </row>
    <row r="49" spans="1:10" ht="36" customHeight="1" x14ac:dyDescent="0.25">
      <c r="A49" s="17">
        <f>'01-07-20'!A49</f>
        <v>48</v>
      </c>
      <c r="B49" s="18" t="e">
        <f>CONCATENATE('01-07-20'!J49," ",'01-07-20'!K49)</f>
        <v>#N/A</v>
      </c>
      <c r="C49" s="17" t="e">
        <f>'01-07-20'!O49</f>
        <v>#N/A</v>
      </c>
      <c r="D49" s="17">
        <f>'01-07-20'!C49</f>
        <v>0</v>
      </c>
      <c r="E49" s="17">
        <f>'01-07-20'!D49</f>
        <v>0</v>
      </c>
      <c r="F49" s="17">
        <f>'01-07-20'!E49</f>
        <v>0</v>
      </c>
      <c r="G49" s="17">
        <f>'01-07-20'!G49</f>
        <v>0</v>
      </c>
      <c r="H49" s="17">
        <f>'01-07-20'!F49</f>
        <v>0</v>
      </c>
      <c r="I49" s="44">
        <f>'01-07-20'!H49</f>
        <v>0</v>
      </c>
      <c r="J49" s="17"/>
    </row>
    <row r="50" spans="1:10" ht="36" customHeight="1" x14ac:dyDescent="0.25">
      <c r="A50" s="17">
        <f>'01-07-20'!A50</f>
        <v>49</v>
      </c>
      <c r="B50" s="18" t="e">
        <f>CONCATENATE('01-07-20'!J50," ",'01-07-20'!K50)</f>
        <v>#N/A</v>
      </c>
      <c r="C50" s="17" t="e">
        <f>'01-07-20'!O50</f>
        <v>#N/A</v>
      </c>
      <c r="D50" s="17">
        <f>'01-07-20'!C50</f>
        <v>0</v>
      </c>
      <c r="E50" s="17">
        <f>'01-07-20'!D50</f>
        <v>0</v>
      </c>
      <c r="F50" s="17">
        <f>'01-07-20'!E50</f>
        <v>0</v>
      </c>
      <c r="G50" s="17">
        <f>'01-07-20'!G50</f>
        <v>0</v>
      </c>
      <c r="H50" s="17">
        <f>'01-07-20'!F50</f>
        <v>0</v>
      </c>
      <c r="I50" s="44">
        <f>'01-07-20'!H50</f>
        <v>0</v>
      </c>
      <c r="J50" s="17"/>
    </row>
    <row r="51" spans="1:10" ht="36" customHeight="1" x14ac:dyDescent="0.25">
      <c r="A51" s="17">
        <f>'01-07-20'!A51</f>
        <v>50</v>
      </c>
      <c r="B51" s="18" t="e">
        <f>CONCATENATE('01-07-20'!J51," ",'01-07-20'!K51)</f>
        <v>#N/A</v>
      </c>
      <c r="C51" s="17" t="e">
        <f>'01-07-20'!O51</f>
        <v>#N/A</v>
      </c>
      <c r="D51" s="17">
        <f>'01-07-20'!C51</f>
        <v>0</v>
      </c>
      <c r="E51" s="17">
        <f>'01-07-20'!D51</f>
        <v>0</v>
      </c>
      <c r="F51" s="17">
        <f>'01-07-20'!E51</f>
        <v>0</v>
      </c>
      <c r="G51" s="17">
        <f>'01-07-20'!G51</f>
        <v>0</v>
      </c>
      <c r="H51" s="17">
        <f>'01-07-20'!F51</f>
        <v>0</v>
      </c>
      <c r="I51" s="44">
        <f>'01-07-20'!H51</f>
        <v>0</v>
      </c>
      <c r="J51" s="17"/>
    </row>
    <row r="52" spans="1:10" ht="36" customHeight="1" x14ac:dyDescent="0.25">
      <c r="A52" s="17">
        <f>'01-07-20'!A52</f>
        <v>51</v>
      </c>
      <c r="B52" s="18" t="e">
        <f>CONCATENATE('01-07-20'!J52," ",'01-07-20'!K52)</f>
        <v>#N/A</v>
      </c>
      <c r="C52" s="17" t="e">
        <f>'01-07-20'!O52</f>
        <v>#N/A</v>
      </c>
      <c r="D52" s="17">
        <f>'01-07-20'!C52</f>
        <v>0</v>
      </c>
      <c r="E52" s="17">
        <f>'01-07-20'!D52</f>
        <v>0</v>
      </c>
      <c r="F52" s="17">
        <f>'01-07-20'!E52</f>
        <v>0</v>
      </c>
      <c r="G52" s="17">
        <f>'01-07-20'!G52</f>
        <v>0</v>
      </c>
      <c r="H52" s="17">
        <f>'01-07-20'!F52</f>
        <v>0</v>
      </c>
      <c r="I52" s="44">
        <f>'01-07-20'!H52</f>
        <v>0</v>
      </c>
      <c r="J52" s="17"/>
    </row>
    <row r="53" spans="1:10" ht="36" customHeight="1" x14ac:dyDescent="0.25">
      <c r="A53" s="17">
        <f>'01-07-20'!A53</f>
        <v>52</v>
      </c>
      <c r="B53" s="18" t="e">
        <f>CONCATENATE('01-07-20'!J53," ",'01-07-20'!K53)</f>
        <v>#N/A</v>
      </c>
      <c r="C53" s="17" t="e">
        <f>'01-07-20'!O53</f>
        <v>#N/A</v>
      </c>
      <c r="D53" s="17">
        <f>'01-07-20'!C53</f>
        <v>0</v>
      </c>
      <c r="E53" s="17">
        <f>'01-07-20'!D53</f>
        <v>0</v>
      </c>
      <c r="F53" s="17">
        <f>'01-07-20'!E53</f>
        <v>0</v>
      </c>
      <c r="G53" s="17">
        <f>'01-07-20'!G53</f>
        <v>0</v>
      </c>
      <c r="H53" s="17">
        <f>'01-07-20'!F53</f>
        <v>0</v>
      </c>
      <c r="I53" s="44">
        <f>'01-07-20'!H53</f>
        <v>0</v>
      </c>
      <c r="J53" s="17"/>
    </row>
  </sheetData>
  <pageMargins left="0.25" right="0.25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276</v>
      </c>
      <c r="D1" t="s">
        <v>250</v>
      </c>
      <c r="E1" t="s">
        <v>277</v>
      </c>
      <c r="F1" t="s">
        <v>278</v>
      </c>
      <c r="G1" t="s">
        <v>279</v>
      </c>
      <c r="H1" t="s">
        <v>258</v>
      </c>
      <c r="I1" t="s">
        <v>259</v>
      </c>
      <c r="J1" t="s">
        <v>280</v>
      </c>
      <c r="K1" t="s">
        <v>252</v>
      </c>
      <c r="L1" t="s">
        <v>281</v>
      </c>
    </row>
    <row r="2" spans="1:12" x14ac:dyDescent="0.25">
      <c r="A2" t="str">
        <f>'01-07-20'!J2</f>
        <v>Francisco Javier</v>
      </c>
      <c r="B2" t="str">
        <f>'01-07-20'!K2</f>
        <v>Martínez Alonso</v>
      </c>
      <c r="C2" t="str">
        <f>'01-07-20'!L2</f>
        <v>comedor Rocha</v>
      </c>
      <c r="D2">
        <f>'01-07-20'!M2</f>
        <v>665070054</v>
      </c>
      <c r="E2">
        <f>'01-07-20'!O2</f>
        <v>0</v>
      </c>
      <c r="F2">
        <f>'01-07-20'!C2</f>
        <v>0</v>
      </c>
      <c r="G2" t="str">
        <f>'01-07-20'!D2</f>
        <v>LUBINA AL HORNO CON PANADERA</v>
      </c>
      <c r="H2" t="str">
        <f>'01-07-20'!E2</f>
        <v>PATATAS COCIDAS</v>
      </c>
      <c r="I2" t="str">
        <f>'01-07-20'!F2</f>
        <v>MACEDONIA</v>
      </c>
      <c r="J2" t="str">
        <f>'01-07-20'!G2</f>
        <v>NESTEA</v>
      </c>
      <c r="K2">
        <f>'01-07-20'!O2</f>
        <v>0</v>
      </c>
      <c r="L2">
        <f>'01-07-20'!I2</f>
        <v>108</v>
      </c>
    </row>
    <row r="3" spans="1:12" x14ac:dyDescent="0.25">
      <c r="A3" t="str">
        <f>'01-07-20'!J3</f>
        <v>Marina</v>
      </c>
      <c r="B3" t="str">
        <f>'01-07-20'!K3</f>
        <v>Llimona Torrente</v>
      </c>
      <c r="C3" t="str">
        <f>'01-07-20'!L3</f>
        <v>comedor I+D+i</v>
      </c>
      <c r="D3">
        <f>'01-07-20'!M3</f>
        <v>671282074</v>
      </c>
      <c r="E3">
        <f>'01-07-20'!O3</f>
        <v>0</v>
      </c>
      <c r="F3" t="str">
        <f>'01-07-20'!C3</f>
        <v>POTAJE DE GARBANZOS Y BACALAO</v>
      </c>
      <c r="G3">
        <f>'01-07-20'!D3</f>
        <v>0</v>
      </c>
      <c r="H3">
        <f>'01-07-20'!E3</f>
        <v>0</v>
      </c>
      <c r="I3" t="str">
        <f>'01-07-20'!F3</f>
        <v>YOGURT</v>
      </c>
      <c r="J3" t="str">
        <f>'01-07-20'!G3</f>
        <v>AGUA</v>
      </c>
      <c r="K3">
        <f>'01-07-20'!O3</f>
        <v>0</v>
      </c>
      <c r="L3">
        <f>'01-07-20'!I3</f>
        <v>63</v>
      </c>
    </row>
    <row r="4" spans="1:12" x14ac:dyDescent="0.25">
      <c r="A4" t="str">
        <f>'01-07-20'!J4</f>
        <v>Eduard</v>
      </c>
      <c r="B4" t="str">
        <f>'01-07-20'!K4</f>
        <v>Franquet Sugrañes</v>
      </c>
      <c r="C4" t="str">
        <f>'01-07-20'!L4</f>
        <v>comedor I+D+i</v>
      </c>
      <c r="D4">
        <f>'01-07-20'!M4</f>
        <v>609226708</v>
      </c>
      <c r="E4">
        <f>'01-07-20'!O4</f>
        <v>0</v>
      </c>
      <c r="F4" t="str">
        <f>'01-07-20'!C4</f>
        <v>POTAJE DE GARBANZOS Y BACALAO</v>
      </c>
      <c r="G4" t="str">
        <f>'01-07-20'!D4</f>
        <v>SECRETO DE CERDO A LA PLANCHA</v>
      </c>
      <c r="H4" t="str">
        <f>'01-07-20'!E4</f>
        <v>ARROZ EN BLANCO</v>
      </c>
      <c r="I4" t="str">
        <f>'01-07-20'!F4</f>
        <v>MACEDONIA</v>
      </c>
      <c r="J4" t="str">
        <f>'01-07-20'!G4</f>
        <v>AQUARIUS</v>
      </c>
      <c r="K4">
        <f>'01-07-20'!O4</f>
        <v>0</v>
      </c>
      <c r="L4">
        <f>'01-07-20'!I4</f>
        <v>4</v>
      </c>
    </row>
    <row r="5" spans="1:12" x14ac:dyDescent="0.25">
      <c r="A5" t="str">
        <f>'01-07-20'!J5</f>
        <v>Efrén</v>
      </c>
      <c r="B5" t="str">
        <f>'01-07-20'!K5</f>
        <v>De La Fuente Lamas</v>
      </c>
      <c r="C5" t="str">
        <f>'01-07-20'!L5</f>
        <v>comedor Rocha</v>
      </c>
      <c r="D5">
        <f>'01-07-20'!M5</f>
        <v>662572296</v>
      </c>
      <c r="E5">
        <f>'01-07-20'!O5</f>
        <v>0</v>
      </c>
      <c r="F5" t="str">
        <f>'01-07-20'!C5</f>
        <v>SPAGUETTIS BOLOÑESA</v>
      </c>
      <c r="G5" t="str">
        <f>'01-07-20'!D5</f>
        <v>SECRETO DE CERDO A LA PLANCHA</v>
      </c>
      <c r="H5" t="str">
        <f>'01-07-20'!E5</f>
        <v>PATATAS FRITAS</v>
      </c>
      <c r="I5" t="str">
        <f>'01-07-20'!F5</f>
        <v>FRUTA</v>
      </c>
      <c r="J5" t="str">
        <f>'01-07-20'!G5</f>
        <v>AGUA</v>
      </c>
      <c r="K5">
        <f>'01-07-20'!O5</f>
        <v>0</v>
      </c>
      <c r="L5">
        <f>'01-07-20'!I5</f>
        <v>52</v>
      </c>
    </row>
    <row r="6" spans="1:12" x14ac:dyDescent="0.25">
      <c r="A6" t="str">
        <f>'01-07-20'!J6</f>
        <v>Carlos</v>
      </c>
      <c r="B6" t="str">
        <f>'01-07-20'!K6</f>
        <v>Perez Sainz</v>
      </c>
      <c r="C6" t="str">
        <f>'01-07-20'!L6</f>
        <v>comedor Rocha</v>
      </c>
      <c r="D6">
        <f>'01-07-20'!M6</f>
        <v>0</v>
      </c>
      <c r="E6">
        <f>'01-07-20'!O6</f>
        <v>0</v>
      </c>
      <c r="F6" t="str">
        <f>'01-07-20'!C6</f>
        <v>POTAJE DE GARBANZOS Y BACALAO</v>
      </c>
      <c r="G6" t="str">
        <f>'01-07-20'!D6</f>
        <v>LUBINA AL HORNO CON PANADERA</v>
      </c>
      <c r="H6" t="str">
        <f>'01-07-20'!E6</f>
        <v>ARROZ EN BLANCO</v>
      </c>
      <c r="I6" t="str">
        <f>'01-07-20'!F6</f>
        <v>FRUTA</v>
      </c>
      <c r="J6" t="str">
        <f>'01-07-20'!G6</f>
        <v>AGUA</v>
      </c>
      <c r="K6">
        <f>'01-07-20'!O6</f>
        <v>0</v>
      </c>
      <c r="L6">
        <f>'01-07-20'!I6</f>
        <v>146</v>
      </c>
    </row>
    <row r="7" spans="1:12" x14ac:dyDescent="0.25">
      <c r="A7" t="str">
        <f>'01-07-20'!J7</f>
        <v>Luis Carlos</v>
      </c>
      <c r="B7" t="str">
        <f>'01-07-20'!K7</f>
        <v>Argudín Diéguez</v>
      </c>
      <c r="C7" t="str">
        <f>'01-07-20'!L7</f>
        <v>comedor Rocha</v>
      </c>
      <c r="D7">
        <f>'01-07-20'!M7</f>
        <v>0</v>
      </c>
      <c r="E7">
        <f>'01-07-20'!O7</f>
        <v>0</v>
      </c>
      <c r="F7" t="str">
        <f>'01-07-20'!C7</f>
        <v>TOSTA DE LACON BRASEADO CON QUESO AL PIMENTOSN</v>
      </c>
      <c r="G7" t="str">
        <f>'01-07-20'!D7</f>
        <v>LUBINA AL HORNO CON PANADERA</v>
      </c>
      <c r="H7">
        <f>'01-07-20'!E7</f>
        <v>0</v>
      </c>
      <c r="I7" t="str">
        <f>'01-07-20'!F7</f>
        <v>MACEDONIA</v>
      </c>
      <c r="J7" t="str">
        <f>'01-07-20'!G7</f>
        <v>NESTEA</v>
      </c>
      <c r="K7">
        <f>'01-07-20'!O7</f>
        <v>0</v>
      </c>
      <c r="L7">
        <f>'01-07-20'!I7</f>
        <v>19</v>
      </c>
    </row>
    <row r="8" spans="1:12" x14ac:dyDescent="0.25">
      <c r="A8" t="str">
        <f>'01-07-20'!J8</f>
        <v>David</v>
      </c>
      <c r="B8" t="str">
        <f>'01-07-20'!K8</f>
        <v>Gonzalez Casete</v>
      </c>
      <c r="C8" t="str">
        <f>'01-07-20'!L8</f>
        <v>comedor Rocha</v>
      </c>
      <c r="D8">
        <f>'01-07-20'!M8</f>
        <v>609058780</v>
      </c>
      <c r="E8">
        <f>'01-07-20'!O8</f>
        <v>0</v>
      </c>
      <c r="F8">
        <f>'01-07-20'!C8</f>
        <v>0</v>
      </c>
      <c r="G8" t="str">
        <f>'01-07-20'!D8</f>
        <v>SECRETO DE CERDO A LA PLANCHA</v>
      </c>
      <c r="H8" t="str">
        <f>'01-07-20'!E8</f>
        <v>MENESTRA DE VERDURAS</v>
      </c>
      <c r="I8" t="str">
        <f>'01-07-20'!F8</f>
        <v>MACEDONIA</v>
      </c>
      <c r="J8" t="str">
        <f>'01-07-20'!G8</f>
        <v>AGUA</v>
      </c>
      <c r="K8">
        <f>'01-07-20'!O8</f>
        <v>0</v>
      </c>
      <c r="L8">
        <f>'01-07-20'!I8</f>
        <v>131</v>
      </c>
    </row>
    <row r="9" spans="1:12" x14ac:dyDescent="0.25">
      <c r="A9" t="str">
        <f>'01-07-20'!J9</f>
        <v>Manuel</v>
      </c>
      <c r="B9" t="str">
        <f>'01-07-20'!K9</f>
        <v>Perez Maldonado</v>
      </c>
      <c r="C9" t="str">
        <f>'01-07-20'!L9</f>
        <v>comedor I+D+i</v>
      </c>
      <c r="D9">
        <f>'01-07-20'!M9</f>
        <v>676335056</v>
      </c>
      <c r="E9">
        <f>'01-07-20'!O9</f>
        <v>0</v>
      </c>
      <c r="F9" t="str">
        <f>'01-07-20'!C9</f>
        <v>POTAJE DE GARBANZOS Y BACALAO</v>
      </c>
      <c r="G9" t="str">
        <f>'01-07-20'!D9</f>
        <v>LUBINA AL HORNO CON PANADERA</v>
      </c>
      <c r="H9" t="str">
        <f>'01-07-20'!E9</f>
        <v>MENESTRA DE VERDURAS</v>
      </c>
      <c r="I9" t="str">
        <f>'01-07-20'!F9</f>
        <v>FRUTA</v>
      </c>
      <c r="J9" t="str">
        <f>'01-07-20'!G9</f>
        <v>AGUA</v>
      </c>
      <c r="K9">
        <f>'01-07-20'!O9</f>
        <v>0</v>
      </c>
      <c r="L9">
        <f>'01-07-20'!I9</f>
        <v>72</v>
      </c>
    </row>
    <row r="10" spans="1:12" x14ac:dyDescent="0.25">
      <c r="A10" t="str">
        <f>'01-07-20'!J10</f>
        <v>Brais</v>
      </c>
      <c r="B10" t="str">
        <f>'01-07-20'!K10</f>
        <v>Marquina de Sas</v>
      </c>
      <c r="C10" t="str">
        <f>'01-07-20'!L10</f>
        <v>comedor Rocha</v>
      </c>
      <c r="D10">
        <f>'01-07-20'!M10</f>
        <v>0</v>
      </c>
      <c r="E10">
        <f>'01-07-20'!O10</f>
        <v>0</v>
      </c>
      <c r="F10" t="str">
        <f>'01-07-20'!D10</f>
        <v>SECRETO DE CERDO A LA PLANCHA</v>
      </c>
      <c r="G10" t="str">
        <f>'01-07-20'!E10</f>
        <v>MENESTRA DE VERDURAS</v>
      </c>
      <c r="H10" t="str">
        <f>'01-07-20'!F10</f>
        <v>FRUTA</v>
      </c>
      <c r="I10" t="str">
        <f>'01-07-20'!G10</f>
        <v>AGUA</v>
      </c>
      <c r="J10">
        <f>'01-07-20'!H10</f>
        <v>0</v>
      </c>
      <c r="K10">
        <f>'01-07-20'!O10</f>
        <v>0</v>
      </c>
      <c r="L10">
        <f>'01-07-20'!I10</f>
        <v>219</v>
      </c>
    </row>
    <row r="11" spans="1:12" x14ac:dyDescent="0.25">
      <c r="A11" t="str">
        <f>'01-07-20'!J11</f>
        <v>Jesus</v>
      </c>
      <c r="B11" t="str">
        <f>'01-07-20'!K11</f>
        <v>Porto Gomez</v>
      </c>
      <c r="C11" t="str">
        <f>'01-07-20'!L11</f>
        <v>comedor I+D+i</v>
      </c>
      <c r="D11">
        <f>'01-07-20'!M11</f>
        <v>981522200</v>
      </c>
      <c r="E11">
        <f>'01-07-20'!O11</f>
        <v>0</v>
      </c>
      <c r="F11" t="str">
        <f>'01-07-20'!D11</f>
        <v>SECRETO DE CERDO A LA PLANCHA</v>
      </c>
      <c r="G11" t="str">
        <f>'01-07-20'!E11</f>
        <v>PATATAS FRITAS</v>
      </c>
      <c r="H11" t="str">
        <f>'01-07-20'!F11</f>
        <v>YOGURT</v>
      </c>
      <c r="I11" t="str">
        <f>'01-07-20'!G11</f>
        <v>AGUA</v>
      </c>
      <c r="J11">
        <f>'01-07-20'!H11</f>
        <v>0</v>
      </c>
      <c r="K11">
        <f>'01-07-20'!O11</f>
        <v>0</v>
      </c>
      <c r="L11">
        <f>'01-07-20'!I11</f>
        <v>43</v>
      </c>
    </row>
    <row r="12" spans="1:12" x14ac:dyDescent="0.25">
      <c r="A12" t="str">
        <f>'01-07-20'!J12</f>
        <v>MIGUEL</v>
      </c>
      <c r="B12" t="str">
        <f>'01-07-20'!K12</f>
        <v>RUIZ GARCIA</v>
      </c>
      <c r="C12" t="str">
        <f>'01-07-20'!L12</f>
        <v>comedor I+D+i</v>
      </c>
      <c r="D12">
        <f>'01-07-20'!M12</f>
        <v>697383812</v>
      </c>
      <c r="E12">
        <f>'01-07-20'!O12</f>
        <v>0</v>
      </c>
      <c r="F12">
        <f>'01-07-20'!C12</f>
        <v>0</v>
      </c>
      <c r="G12" t="str">
        <f>'01-07-20'!D12</f>
        <v>LUBINA AL HORNO CON PANADERA</v>
      </c>
      <c r="H12">
        <f>'01-07-20'!E12</f>
        <v>0</v>
      </c>
      <c r="I12" t="str">
        <f>'01-07-20'!F12</f>
        <v>FRUTA</v>
      </c>
      <c r="J12" t="str">
        <f>'01-07-20'!G12</f>
        <v>AGUA</v>
      </c>
      <c r="K12">
        <f>'01-07-20'!O12</f>
        <v>0</v>
      </c>
      <c r="L12">
        <f>'01-07-20'!I12</f>
        <v>2</v>
      </c>
    </row>
    <row r="13" spans="1:12" x14ac:dyDescent="0.25">
      <c r="A13" t="str">
        <f>'01-07-20'!J13</f>
        <v>Anxo</v>
      </c>
      <c r="B13" t="str">
        <f>'01-07-20'!K13</f>
        <v>Fernandez Iglesias</v>
      </c>
      <c r="C13" t="str">
        <f>'01-07-20'!L13</f>
        <v>comedor Rocha</v>
      </c>
      <c r="D13" t="str">
        <f>'01-07-20'!M13</f>
        <v>981 522 447</v>
      </c>
      <c r="E13">
        <f>'01-07-20'!O13</f>
        <v>0</v>
      </c>
      <c r="F13" t="str">
        <f>'01-07-20'!C13</f>
        <v>SPAGUETTIS BOLOÑESA</v>
      </c>
      <c r="G13" t="str">
        <f>'01-07-20'!D13</f>
        <v>CORDERO AL HORNO</v>
      </c>
      <c r="H13" t="str">
        <f>'01-07-20'!E13</f>
        <v>ARROZ EN BLANCO</v>
      </c>
      <c r="I13" t="str">
        <f>'01-07-20'!F13</f>
        <v>MACEDONIA</v>
      </c>
      <c r="J13" t="str">
        <f>'01-07-20'!G13</f>
        <v>AGUA</v>
      </c>
      <c r="K13">
        <f>'01-07-20'!O13</f>
        <v>0</v>
      </c>
      <c r="L13">
        <f>'01-07-20'!I13</f>
        <v>66</v>
      </c>
    </row>
    <row r="14" spans="1:12" x14ac:dyDescent="0.25">
      <c r="A14" t="str">
        <f>'01-07-20'!J14</f>
        <v>Mauricio Adrián</v>
      </c>
      <c r="B14" t="str">
        <f>'01-07-20'!K14</f>
        <v>Vilar Galván</v>
      </c>
      <c r="C14" t="str">
        <f>'01-07-20'!L14</f>
        <v>comedor Comercial</v>
      </c>
      <c r="D14">
        <f>'01-07-20'!M14</f>
        <v>667261191</v>
      </c>
      <c r="E14">
        <f>'01-07-20'!O14</f>
        <v>0</v>
      </c>
      <c r="F14">
        <f>'01-07-20'!C14</f>
        <v>0</v>
      </c>
      <c r="G14" t="str">
        <f>'01-07-20'!D14</f>
        <v>SECRETO DE CERDO A LA PLANCHA</v>
      </c>
      <c r="H14" t="str">
        <f>'01-07-20'!E14</f>
        <v>ARROZ EN BLANCO</v>
      </c>
      <c r="I14" t="str">
        <f>'01-07-20'!F14</f>
        <v>FRUTA</v>
      </c>
      <c r="J14" t="str">
        <f>'01-07-20'!G14</f>
        <v>AGUA</v>
      </c>
      <c r="K14">
        <f>'01-07-20'!O14</f>
        <v>0</v>
      </c>
      <c r="L14">
        <f>'01-07-20'!I14</f>
        <v>90</v>
      </c>
    </row>
    <row r="15" spans="1:12" x14ac:dyDescent="0.25">
      <c r="A15" t="str">
        <f>'01-07-20'!J15</f>
        <v>David</v>
      </c>
      <c r="B15" t="str">
        <f>'01-07-20'!K15</f>
        <v>Rodríguez Hierro</v>
      </c>
      <c r="C15" t="str">
        <f>'01-07-20'!L15</f>
        <v>comedor Rocha</v>
      </c>
      <c r="D15">
        <f>'01-07-20'!M15</f>
        <v>686662615</v>
      </c>
      <c r="E15">
        <f>'01-07-20'!O15</f>
        <v>0</v>
      </c>
      <c r="F15" t="str">
        <f>'01-07-20'!C15</f>
        <v>SPAGUETTIS BOLOÑESA</v>
      </c>
      <c r="G15" t="str">
        <f>'01-07-20'!D15</f>
        <v>SECRETO DE CERDO A LA PLANCHA</v>
      </c>
      <c r="H15" t="str">
        <f>'01-07-20'!E15</f>
        <v>PATATAS FRITAS</v>
      </c>
      <c r="I15">
        <f>'01-07-20'!F15</f>
        <v>0</v>
      </c>
      <c r="J15" t="str">
        <f>'01-07-20'!G15</f>
        <v>AGUA</v>
      </c>
      <c r="K15">
        <f>'01-07-20'!O15</f>
        <v>0</v>
      </c>
      <c r="L15">
        <f>'01-07-20'!I15</f>
        <v>58</v>
      </c>
    </row>
    <row r="16" spans="1:12" x14ac:dyDescent="0.25">
      <c r="A16" t="str">
        <f>'01-07-20'!J16</f>
        <v>Santiago</v>
      </c>
      <c r="B16" t="str">
        <f>'01-07-20'!K16</f>
        <v>Antón Area</v>
      </c>
      <c r="C16" t="str">
        <f>'01-07-20'!L16</f>
        <v>comedor Rocha</v>
      </c>
      <c r="D16">
        <f>'01-07-20'!M16</f>
        <v>692383058</v>
      </c>
      <c r="E16">
        <f>'01-07-20'!O16</f>
        <v>0</v>
      </c>
      <c r="F16" t="str">
        <f>'01-07-20'!C16</f>
        <v>EXPRESS</v>
      </c>
      <c r="G16" t="str">
        <f>'01-07-20'!D16</f>
        <v>CHULETILLAS DE PAVO</v>
      </c>
      <c r="H16" t="str">
        <f>'01-07-20'!E16</f>
        <v>MENESTRA DE VERDURAS</v>
      </c>
      <c r="I16" t="str">
        <f>'01-07-20'!F16</f>
        <v>FRUTA</v>
      </c>
      <c r="J16" t="str">
        <f>'01-07-20'!G16</f>
        <v>AGUA</v>
      </c>
      <c r="K16">
        <f>'01-07-20'!O16</f>
        <v>0</v>
      </c>
      <c r="L16">
        <f>'01-07-20'!I16</f>
        <v>29</v>
      </c>
    </row>
    <row r="17" spans="1:12" x14ac:dyDescent="0.25">
      <c r="A17" t="str">
        <f>'01-07-20'!J17</f>
        <v>Manuel</v>
      </c>
      <c r="B17" t="str">
        <f>'01-07-20'!K17</f>
        <v>Regueiro Seoane</v>
      </c>
      <c r="C17" t="str">
        <f>'01-07-20'!L17</f>
        <v>comedor Comercial</v>
      </c>
      <c r="D17">
        <f>'01-07-20'!M17</f>
        <v>0</v>
      </c>
      <c r="E17">
        <f>'01-07-20'!O17</f>
        <v>0</v>
      </c>
      <c r="F17" t="str">
        <f>'01-07-20'!C17</f>
        <v>EXPRESS</v>
      </c>
      <c r="G17" t="str">
        <f>'01-07-20'!D17</f>
        <v>CORDON BLUE</v>
      </c>
      <c r="H17" t="str">
        <f>'01-07-20'!E17</f>
        <v>PATATAS FRITAS</v>
      </c>
      <c r="I17" t="str">
        <f>'01-07-20'!F17</f>
        <v>YOGURT</v>
      </c>
      <c r="J17" t="str">
        <f>'01-07-20'!G17</f>
        <v>AGUA</v>
      </c>
      <c r="K17">
        <f>'01-07-20'!O17</f>
        <v>0</v>
      </c>
      <c r="L17">
        <f>'01-07-20'!I17</f>
        <v>17</v>
      </c>
    </row>
    <row r="18" spans="1:12" x14ac:dyDescent="0.25">
      <c r="A18" t="str">
        <f>'01-07-20'!J18</f>
        <v>RODRIGO</v>
      </c>
      <c r="B18" t="str">
        <f>'01-07-20'!K18</f>
        <v>CAO</v>
      </c>
      <c r="C18" t="str">
        <f>'01-07-20'!L18</f>
        <v>comedor Comercial</v>
      </c>
      <c r="D18">
        <f>'01-07-20'!M18</f>
        <v>682350732</v>
      </c>
      <c r="E18">
        <f>'01-07-20'!O18</f>
        <v>0</v>
      </c>
      <c r="F18" t="str">
        <f>'01-07-20'!C18</f>
        <v>EXPRESS</v>
      </c>
      <c r="G18" t="str">
        <f>'01-07-20'!D18</f>
        <v>CHULETILLAS DE PAVO</v>
      </c>
      <c r="H18" t="str">
        <f>'01-07-20'!E18</f>
        <v>ARROZ EN BLANCO</v>
      </c>
      <c r="I18" t="str">
        <f>'01-07-20'!F18</f>
        <v>YOGURT</v>
      </c>
      <c r="J18" t="str">
        <f>'01-07-20'!G18</f>
        <v>AGUA</v>
      </c>
      <c r="K18">
        <f>'01-07-20'!O18</f>
        <v>0</v>
      </c>
      <c r="L18">
        <f>'01-07-20'!I18</f>
        <v>33</v>
      </c>
    </row>
    <row r="19" spans="1:12" x14ac:dyDescent="0.25">
      <c r="A19" t="str">
        <f>'01-07-20'!J19</f>
        <v>Jorge</v>
      </c>
      <c r="B19" t="str">
        <f>'01-07-20'!K19</f>
        <v>Villarino Rey</v>
      </c>
      <c r="C19" t="str">
        <f>'01-07-20'!L19</f>
        <v>comedor I+D+i</v>
      </c>
      <c r="D19">
        <f>'01-07-20'!M19</f>
        <v>670494741</v>
      </c>
      <c r="E19">
        <f>'01-07-20'!O19</f>
        <v>0</v>
      </c>
      <c r="F19" t="str">
        <f>'01-07-20'!C19</f>
        <v>EXPRESS</v>
      </c>
      <c r="G19" t="str">
        <f>'01-07-20'!D19</f>
        <v>CHULETILLAS DE PAVO</v>
      </c>
      <c r="H19" t="str">
        <f>'01-07-20'!E19</f>
        <v>MENESTRA DE VERDURAS</v>
      </c>
      <c r="I19" t="str">
        <f>'01-07-20'!F19</f>
        <v>FRUTA</v>
      </c>
      <c r="J19">
        <f>'01-07-20'!G19</f>
        <v>0</v>
      </c>
      <c r="K19">
        <f>'01-07-20'!O19</f>
        <v>0</v>
      </c>
      <c r="L19">
        <f>'01-07-20'!I19</f>
        <v>7</v>
      </c>
    </row>
    <row r="20" spans="1:12" x14ac:dyDescent="0.25">
      <c r="A20" t="e">
        <f>'01-07-20'!J20</f>
        <v>#N/A</v>
      </c>
      <c r="B20" t="e">
        <f>'01-07-20'!K20</f>
        <v>#N/A</v>
      </c>
      <c r="C20" t="e">
        <f>'01-07-20'!L20</f>
        <v>#N/A</v>
      </c>
      <c r="D20" t="e">
        <f>'01-07-20'!M20</f>
        <v>#N/A</v>
      </c>
      <c r="E20" t="e">
        <f>'01-07-20'!O20</f>
        <v>#N/A</v>
      </c>
      <c r="F20">
        <f>'01-07-20'!C20</f>
        <v>0</v>
      </c>
      <c r="G20">
        <f>'01-07-20'!D20</f>
        <v>0</v>
      </c>
      <c r="H20">
        <f>'01-07-20'!E20</f>
        <v>0</v>
      </c>
      <c r="I20">
        <f>'01-07-20'!F20</f>
        <v>0</v>
      </c>
      <c r="J20">
        <f>'01-07-20'!G20</f>
        <v>0</v>
      </c>
      <c r="K20" t="e">
        <f>'01-07-20'!O20</f>
        <v>#N/A</v>
      </c>
      <c r="L20" t="e">
        <f>'01-07-20'!I20</f>
        <v>#N/A</v>
      </c>
    </row>
    <row r="21" spans="1:12" x14ac:dyDescent="0.25">
      <c r="A21" t="e">
        <f>'01-07-20'!J21</f>
        <v>#N/A</v>
      </c>
      <c r="B21" t="e">
        <f>'01-07-20'!K21</f>
        <v>#N/A</v>
      </c>
      <c r="C21" t="e">
        <f>'01-07-20'!L21</f>
        <v>#N/A</v>
      </c>
      <c r="D21" t="e">
        <f>'01-07-20'!M21</f>
        <v>#N/A</v>
      </c>
      <c r="E21" t="e">
        <f>'01-07-20'!O21</f>
        <v>#N/A</v>
      </c>
      <c r="F21">
        <f>'01-07-20'!C21</f>
        <v>0</v>
      </c>
      <c r="G21">
        <f>'01-07-20'!D21</f>
        <v>0</v>
      </c>
      <c r="H21">
        <f>'01-07-20'!E21</f>
        <v>0</v>
      </c>
      <c r="I21">
        <f>'01-07-20'!F21</f>
        <v>0</v>
      </c>
      <c r="J21">
        <f>'01-07-20'!G21</f>
        <v>0</v>
      </c>
      <c r="K21" t="e">
        <f>'01-07-20'!O21</f>
        <v>#N/A</v>
      </c>
      <c r="L21" t="e">
        <f>'01-07-20'!I21</f>
        <v>#N/A</v>
      </c>
    </row>
    <row r="22" spans="1:12" x14ac:dyDescent="0.25">
      <c r="A22" t="e">
        <f>'01-07-20'!J22</f>
        <v>#N/A</v>
      </c>
      <c r="B22" t="e">
        <f>'01-07-20'!K22</f>
        <v>#N/A</v>
      </c>
      <c r="C22" t="e">
        <f>'01-07-20'!L22</f>
        <v>#N/A</v>
      </c>
      <c r="D22" t="e">
        <f>'01-07-20'!M22</f>
        <v>#N/A</v>
      </c>
      <c r="E22" t="e">
        <f>'01-07-20'!O22</f>
        <v>#N/A</v>
      </c>
      <c r="F22">
        <f>'01-07-20'!C22</f>
        <v>0</v>
      </c>
      <c r="G22">
        <f>'01-07-20'!D22</f>
        <v>0</v>
      </c>
      <c r="H22">
        <f>'01-07-20'!E22</f>
        <v>0</v>
      </c>
      <c r="I22">
        <f>'01-07-20'!F22</f>
        <v>0</v>
      </c>
      <c r="J22">
        <f>'01-07-20'!G22</f>
        <v>0</v>
      </c>
      <c r="K22" t="e">
        <f>'01-07-20'!O22</f>
        <v>#N/A</v>
      </c>
      <c r="L22" t="e">
        <f>'01-07-20'!I22</f>
        <v>#N/A</v>
      </c>
    </row>
    <row r="23" spans="1:12" x14ac:dyDescent="0.25">
      <c r="A23" t="e">
        <f>'01-07-20'!J23</f>
        <v>#N/A</v>
      </c>
      <c r="B23" t="e">
        <f>'01-07-20'!K23</f>
        <v>#N/A</v>
      </c>
      <c r="C23" t="e">
        <f>'01-07-20'!L23</f>
        <v>#N/A</v>
      </c>
      <c r="D23" t="e">
        <f>'01-07-20'!M23</f>
        <v>#N/A</v>
      </c>
      <c r="E23" t="e">
        <f>'01-07-20'!O23</f>
        <v>#N/A</v>
      </c>
      <c r="F23">
        <f>'01-07-20'!C23</f>
        <v>0</v>
      </c>
      <c r="G23">
        <f>'01-07-20'!D23</f>
        <v>0</v>
      </c>
      <c r="H23">
        <f>'01-07-20'!E23</f>
        <v>0</v>
      </c>
      <c r="I23">
        <f>'01-07-20'!F23</f>
        <v>0</v>
      </c>
      <c r="J23">
        <f>'01-07-20'!G23</f>
        <v>0</v>
      </c>
      <c r="K23" t="e">
        <f>'01-07-20'!O23</f>
        <v>#N/A</v>
      </c>
      <c r="L23" t="e">
        <f>'01-07-20'!I23</f>
        <v>#N/A</v>
      </c>
    </row>
    <row r="24" spans="1:12" x14ac:dyDescent="0.25">
      <c r="A24" t="e">
        <f>'01-07-20'!J24</f>
        <v>#N/A</v>
      </c>
      <c r="B24" t="e">
        <f>'01-07-20'!K24</f>
        <v>#N/A</v>
      </c>
      <c r="C24" t="e">
        <f>'01-07-20'!L24</f>
        <v>#N/A</v>
      </c>
      <c r="D24" t="e">
        <f>'01-07-20'!M24</f>
        <v>#N/A</v>
      </c>
      <c r="E24" t="e">
        <f>'01-07-20'!O24</f>
        <v>#N/A</v>
      </c>
      <c r="F24">
        <f>'01-07-20'!C24</f>
        <v>0</v>
      </c>
      <c r="G24">
        <f>'01-07-20'!D24</f>
        <v>0</v>
      </c>
      <c r="H24">
        <f>'01-07-20'!E24</f>
        <v>0</v>
      </c>
      <c r="I24">
        <f>'01-07-20'!F24</f>
        <v>0</v>
      </c>
      <c r="J24">
        <f>'01-07-20'!G24</f>
        <v>0</v>
      </c>
      <c r="K24" t="e">
        <f>'01-07-20'!O24</f>
        <v>#N/A</v>
      </c>
      <c r="L24" t="e">
        <f>'01-07-20'!I24</f>
        <v>#N/A</v>
      </c>
    </row>
    <row r="25" spans="1:12" x14ac:dyDescent="0.25">
      <c r="A25" t="e">
        <f>'01-07-20'!J25</f>
        <v>#N/A</v>
      </c>
      <c r="B25" t="e">
        <f>'01-07-20'!K25</f>
        <v>#N/A</v>
      </c>
      <c r="C25" t="e">
        <f>'01-07-20'!L25</f>
        <v>#N/A</v>
      </c>
      <c r="D25" t="e">
        <f>'01-07-20'!M25</f>
        <v>#N/A</v>
      </c>
      <c r="E25" t="e">
        <f>'01-07-20'!O25</f>
        <v>#N/A</v>
      </c>
      <c r="F25">
        <f>'01-07-20'!C25</f>
        <v>0</v>
      </c>
      <c r="G25">
        <f>'01-07-20'!D25</f>
        <v>0</v>
      </c>
      <c r="H25">
        <f>'01-07-20'!E25</f>
        <v>0</v>
      </c>
      <c r="I25">
        <f>'01-07-20'!G25</f>
        <v>0</v>
      </c>
      <c r="J25">
        <f>'01-07-20'!G25</f>
        <v>0</v>
      </c>
      <c r="K25" t="e">
        <f>'01-07-20'!O25</f>
        <v>#N/A</v>
      </c>
      <c r="L25" t="e">
        <f>'01-07-20'!I25</f>
        <v>#N/A</v>
      </c>
    </row>
    <row r="26" spans="1:12" x14ac:dyDescent="0.25">
      <c r="A26" t="e">
        <f>'01-07-20'!J26</f>
        <v>#N/A</v>
      </c>
      <c r="B26" t="e">
        <f>'01-07-20'!K26</f>
        <v>#N/A</v>
      </c>
      <c r="C26" t="e">
        <f>'01-07-20'!L26</f>
        <v>#N/A</v>
      </c>
      <c r="D26" t="e">
        <f>'01-07-20'!M26</f>
        <v>#N/A</v>
      </c>
      <c r="E26" t="e">
        <f>'01-07-20'!O26</f>
        <v>#N/A</v>
      </c>
      <c r="F26">
        <f>'01-07-20'!C26</f>
        <v>0</v>
      </c>
      <c r="G26">
        <f>'01-07-20'!D26</f>
        <v>0</v>
      </c>
      <c r="H26">
        <f>'01-07-20'!E26</f>
        <v>0</v>
      </c>
      <c r="I26">
        <f>'01-07-20'!G26</f>
        <v>0</v>
      </c>
      <c r="J26">
        <f>'01-07-20'!G26</f>
        <v>0</v>
      </c>
      <c r="K26" t="e">
        <f>'01-07-20'!O26</f>
        <v>#N/A</v>
      </c>
      <c r="L26" t="e">
        <f>'01-07-20'!I26</f>
        <v>#N/A</v>
      </c>
    </row>
    <row r="27" spans="1:12" x14ac:dyDescent="0.25">
      <c r="A27" t="e">
        <f>'01-07-20'!J27</f>
        <v>#N/A</v>
      </c>
      <c r="B27" t="e">
        <f>'01-07-20'!K27</f>
        <v>#N/A</v>
      </c>
      <c r="C27" t="e">
        <f>'01-07-20'!L27</f>
        <v>#N/A</v>
      </c>
      <c r="D27" t="e">
        <f>'01-07-20'!M27</f>
        <v>#N/A</v>
      </c>
      <c r="E27" t="e">
        <f>'01-07-20'!O27</f>
        <v>#N/A</v>
      </c>
      <c r="F27">
        <f>'01-07-20'!C27</f>
        <v>0</v>
      </c>
      <c r="G27">
        <f>'01-07-20'!D27</f>
        <v>0</v>
      </c>
      <c r="H27">
        <f>'01-07-20'!E27</f>
        <v>0</v>
      </c>
      <c r="I27">
        <f>'01-07-20'!G27</f>
        <v>0</v>
      </c>
      <c r="J27">
        <f>'01-07-20'!G27</f>
        <v>0</v>
      </c>
      <c r="K27" t="e">
        <f>'01-07-20'!O27</f>
        <v>#N/A</v>
      </c>
      <c r="L27" t="e">
        <f>'01-07-20'!I27</f>
        <v>#N/A</v>
      </c>
    </row>
    <row r="28" spans="1:12" x14ac:dyDescent="0.25">
      <c r="A28" t="e">
        <f>'01-07-20'!J28</f>
        <v>#N/A</v>
      </c>
      <c r="B28" t="e">
        <f>'01-07-20'!K28</f>
        <v>#N/A</v>
      </c>
      <c r="C28" t="e">
        <f>'01-07-20'!L28</f>
        <v>#N/A</v>
      </c>
      <c r="D28" t="e">
        <f>'01-07-20'!M28</f>
        <v>#N/A</v>
      </c>
      <c r="E28" t="e">
        <f>'01-07-20'!O28</f>
        <v>#N/A</v>
      </c>
      <c r="F28">
        <f>'01-07-20'!C28</f>
        <v>0</v>
      </c>
      <c r="G28">
        <f>'01-07-20'!D28</f>
        <v>0</v>
      </c>
      <c r="H28">
        <f>'01-07-20'!E28</f>
        <v>0</v>
      </c>
      <c r="I28">
        <f>'01-07-20'!G28</f>
        <v>0</v>
      </c>
      <c r="J28">
        <f>'01-07-20'!G28</f>
        <v>0</v>
      </c>
      <c r="K28" t="e">
        <f>'01-07-20'!O28</f>
        <v>#N/A</v>
      </c>
      <c r="L28" t="e">
        <f>'01-07-20'!I28</f>
        <v>#N/A</v>
      </c>
    </row>
    <row r="29" spans="1:12" x14ac:dyDescent="0.25">
      <c r="A29" t="e">
        <f>'01-07-20'!J29</f>
        <v>#N/A</v>
      </c>
      <c r="B29" t="e">
        <f>'01-07-20'!K29</f>
        <v>#N/A</v>
      </c>
      <c r="C29" t="e">
        <f>'01-07-20'!L29</f>
        <v>#N/A</v>
      </c>
      <c r="D29" t="e">
        <f>'01-07-20'!M29</f>
        <v>#N/A</v>
      </c>
      <c r="E29" t="e">
        <f>'01-07-20'!O29</f>
        <v>#N/A</v>
      </c>
      <c r="F29">
        <f>'01-07-20'!C29</f>
        <v>0</v>
      </c>
      <c r="G29">
        <f>'01-07-20'!D29</f>
        <v>0</v>
      </c>
      <c r="H29">
        <f>'01-07-20'!E29</f>
        <v>0</v>
      </c>
      <c r="I29">
        <f>'01-07-20'!G29</f>
        <v>0</v>
      </c>
      <c r="J29">
        <f>'01-07-20'!G29</f>
        <v>0</v>
      </c>
      <c r="K29" t="e">
        <f>'01-07-20'!O29</f>
        <v>#N/A</v>
      </c>
      <c r="L29" t="e">
        <f>'01-07-20'!I29</f>
        <v>#N/A</v>
      </c>
    </row>
    <row r="30" spans="1:12" x14ac:dyDescent="0.25">
      <c r="A30" t="e">
        <f>'01-07-20'!J30</f>
        <v>#N/A</v>
      </c>
      <c r="B30" t="e">
        <f>'01-07-20'!K30</f>
        <v>#N/A</v>
      </c>
      <c r="C30" t="e">
        <f>'01-07-20'!L30</f>
        <v>#N/A</v>
      </c>
      <c r="D30" t="e">
        <f>'01-07-20'!M30</f>
        <v>#N/A</v>
      </c>
      <c r="E30" t="e">
        <f>'01-07-20'!O30</f>
        <v>#N/A</v>
      </c>
      <c r="F30">
        <f>'01-07-20'!C30</f>
        <v>0</v>
      </c>
      <c r="G30">
        <f>'01-07-20'!D30</f>
        <v>0</v>
      </c>
      <c r="H30">
        <f>'01-07-20'!E30</f>
        <v>0</v>
      </c>
      <c r="I30">
        <f>'01-07-20'!G30</f>
        <v>0</v>
      </c>
      <c r="J30">
        <f>'01-07-20'!G30</f>
        <v>0</v>
      </c>
      <c r="K30" t="e">
        <f>'01-07-20'!O30</f>
        <v>#N/A</v>
      </c>
      <c r="L30" t="e">
        <f>'01-07-20'!I30</f>
        <v>#N/A</v>
      </c>
    </row>
    <row r="31" spans="1:12" x14ac:dyDescent="0.25">
      <c r="A31" t="e">
        <f>'01-07-20'!J31</f>
        <v>#N/A</v>
      </c>
      <c r="B31" t="e">
        <f>'01-07-20'!K31</f>
        <v>#N/A</v>
      </c>
      <c r="C31" t="e">
        <f>'01-07-20'!L31</f>
        <v>#N/A</v>
      </c>
      <c r="D31" t="e">
        <f>'01-07-20'!M31</f>
        <v>#N/A</v>
      </c>
      <c r="E31" t="e">
        <f>'01-07-20'!O31</f>
        <v>#N/A</v>
      </c>
      <c r="F31">
        <f>'01-07-20'!C31</f>
        <v>0</v>
      </c>
      <c r="G31">
        <f>'01-07-20'!D31</f>
        <v>0</v>
      </c>
      <c r="H31">
        <f>'01-07-20'!E31</f>
        <v>0</v>
      </c>
      <c r="I31">
        <f>'01-07-20'!G31</f>
        <v>0</v>
      </c>
      <c r="J31">
        <f>'01-07-20'!G31</f>
        <v>0</v>
      </c>
      <c r="K31" t="e">
        <f>'01-07-20'!O31</f>
        <v>#N/A</v>
      </c>
      <c r="L31" t="e">
        <f>'01-07-20'!I31</f>
        <v>#N/A</v>
      </c>
    </row>
    <row r="32" spans="1:12" x14ac:dyDescent="0.25">
      <c r="A32" t="e">
        <f>'01-07-20'!J32</f>
        <v>#N/A</v>
      </c>
      <c r="B32" t="e">
        <f>'01-07-20'!K32</f>
        <v>#N/A</v>
      </c>
      <c r="C32" t="e">
        <f>'01-07-20'!L32</f>
        <v>#N/A</v>
      </c>
      <c r="D32" t="e">
        <f>'01-07-20'!M32</f>
        <v>#N/A</v>
      </c>
      <c r="E32" t="e">
        <f>'01-07-20'!O32</f>
        <v>#N/A</v>
      </c>
      <c r="F32">
        <f>'01-07-20'!C32</f>
        <v>0</v>
      </c>
      <c r="G32">
        <f>'01-07-20'!D32</f>
        <v>0</v>
      </c>
      <c r="H32">
        <f>'01-07-20'!E32</f>
        <v>0</v>
      </c>
      <c r="I32">
        <f>'01-07-20'!G32</f>
        <v>0</v>
      </c>
      <c r="J32">
        <f>'01-07-20'!G32</f>
        <v>0</v>
      </c>
      <c r="K32" t="e">
        <f>'01-07-20'!O32</f>
        <v>#N/A</v>
      </c>
      <c r="L32" t="e">
        <f>'01-07-20'!I32</f>
        <v>#N/A</v>
      </c>
    </row>
    <row r="33" spans="1:12" x14ac:dyDescent="0.25">
      <c r="A33" t="e">
        <f>'01-07-20'!J33</f>
        <v>#N/A</v>
      </c>
      <c r="B33" t="e">
        <f>'01-07-20'!K33</f>
        <v>#N/A</v>
      </c>
      <c r="C33" t="e">
        <f>'01-07-20'!L33</f>
        <v>#N/A</v>
      </c>
      <c r="D33" t="e">
        <f>'01-07-20'!M33</f>
        <v>#N/A</v>
      </c>
      <c r="E33" t="e">
        <f>'01-07-20'!O33</f>
        <v>#N/A</v>
      </c>
      <c r="F33">
        <f>'01-07-20'!C33</f>
        <v>0</v>
      </c>
      <c r="G33">
        <f>'01-07-20'!D33</f>
        <v>0</v>
      </c>
      <c r="H33">
        <f>'01-07-20'!E33</f>
        <v>0</v>
      </c>
      <c r="I33">
        <f>'01-07-20'!G33</f>
        <v>0</v>
      </c>
      <c r="J33">
        <f>'01-07-20'!G33</f>
        <v>0</v>
      </c>
      <c r="K33" t="e">
        <f>'01-07-20'!O33</f>
        <v>#N/A</v>
      </c>
      <c r="L33" t="e">
        <f>'01-07-20'!I33</f>
        <v>#N/A</v>
      </c>
    </row>
    <row r="34" spans="1:12" x14ac:dyDescent="0.25">
      <c r="A34" t="e">
        <f>'01-07-20'!J34</f>
        <v>#N/A</v>
      </c>
      <c r="B34" t="e">
        <f>'01-07-20'!K34</f>
        <v>#N/A</v>
      </c>
      <c r="C34" t="e">
        <f>'01-07-20'!L34</f>
        <v>#N/A</v>
      </c>
      <c r="D34" t="e">
        <f>'01-07-20'!M34</f>
        <v>#N/A</v>
      </c>
      <c r="E34" t="e">
        <f>'01-07-20'!O34</f>
        <v>#N/A</v>
      </c>
      <c r="F34">
        <f>'01-07-20'!C34</f>
        <v>0</v>
      </c>
      <c r="G34">
        <f>'01-07-20'!D34</f>
        <v>0</v>
      </c>
      <c r="H34">
        <f>'01-07-20'!E34</f>
        <v>0</v>
      </c>
      <c r="I34">
        <f>'01-07-20'!G34</f>
        <v>0</v>
      </c>
      <c r="J34">
        <f>'01-07-20'!G34</f>
        <v>0</v>
      </c>
      <c r="K34" t="e">
        <f>'01-07-20'!O34</f>
        <v>#N/A</v>
      </c>
      <c r="L34" t="e">
        <f>'01-07-20'!I34</f>
        <v>#N/A</v>
      </c>
    </row>
    <row r="35" spans="1:12" x14ac:dyDescent="0.25">
      <c r="A35" t="e">
        <f>'01-07-20'!J35</f>
        <v>#N/A</v>
      </c>
      <c r="B35" t="e">
        <f>'01-07-20'!K35</f>
        <v>#N/A</v>
      </c>
      <c r="C35" t="e">
        <f>'01-07-20'!L35</f>
        <v>#N/A</v>
      </c>
      <c r="D35" t="e">
        <f>'01-07-20'!M35</f>
        <v>#N/A</v>
      </c>
      <c r="E35" t="e">
        <f>'01-07-20'!O35</f>
        <v>#N/A</v>
      </c>
      <c r="F35">
        <f>'01-07-20'!C35</f>
        <v>0</v>
      </c>
      <c r="G35">
        <f>'01-07-20'!D35</f>
        <v>0</v>
      </c>
      <c r="H35">
        <f>'01-07-20'!E35</f>
        <v>0</v>
      </c>
      <c r="I35">
        <f>'01-07-20'!G35</f>
        <v>0</v>
      </c>
      <c r="J35">
        <f>'01-07-20'!G35</f>
        <v>0</v>
      </c>
      <c r="K35" t="e">
        <f>'01-07-20'!O35</f>
        <v>#N/A</v>
      </c>
      <c r="L35" t="e">
        <f>'01-07-20'!I35</f>
        <v>#N/A</v>
      </c>
    </row>
    <row r="36" spans="1:12" x14ac:dyDescent="0.25">
      <c r="A36" t="e">
        <f>'01-07-20'!J36</f>
        <v>#N/A</v>
      </c>
      <c r="B36" t="e">
        <f>'01-07-20'!K36</f>
        <v>#N/A</v>
      </c>
      <c r="C36" t="e">
        <f>'01-07-20'!L36</f>
        <v>#N/A</v>
      </c>
      <c r="D36" t="e">
        <f>'01-07-20'!M36</f>
        <v>#N/A</v>
      </c>
      <c r="E36" t="e">
        <f>'01-07-20'!O36</f>
        <v>#N/A</v>
      </c>
      <c r="F36">
        <f>'01-07-20'!C36</f>
        <v>0</v>
      </c>
      <c r="G36">
        <f>'01-07-20'!D36</f>
        <v>0</v>
      </c>
      <c r="H36">
        <f>'01-07-20'!E36</f>
        <v>0</v>
      </c>
      <c r="I36">
        <f>'01-07-20'!G36</f>
        <v>0</v>
      </c>
      <c r="J36">
        <f>'01-07-20'!G36</f>
        <v>0</v>
      </c>
      <c r="K36" t="e">
        <f>'01-07-20'!O36</f>
        <v>#N/A</v>
      </c>
      <c r="L36" t="e">
        <f>'01-07-20'!I36</f>
        <v>#N/A</v>
      </c>
    </row>
    <row r="37" spans="1:12" x14ac:dyDescent="0.25">
      <c r="A37" t="e">
        <f>'01-07-20'!J37</f>
        <v>#N/A</v>
      </c>
      <c r="B37" t="e">
        <f>'01-07-20'!K37</f>
        <v>#N/A</v>
      </c>
      <c r="C37" t="e">
        <f>'01-07-20'!L37</f>
        <v>#N/A</v>
      </c>
      <c r="D37" t="e">
        <f>'01-07-20'!M37</f>
        <v>#N/A</v>
      </c>
      <c r="E37" t="e">
        <f>'01-07-20'!O37</f>
        <v>#N/A</v>
      </c>
      <c r="F37">
        <f>'01-07-20'!C37</f>
        <v>0</v>
      </c>
      <c r="G37">
        <f>'01-07-20'!D37</f>
        <v>0</v>
      </c>
      <c r="H37">
        <f>'01-07-20'!E37</f>
        <v>0</v>
      </c>
      <c r="I37">
        <f>'01-07-20'!G37</f>
        <v>0</v>
      </c>
      <c r="J37">
        <f>'01-07-20'!G37</f>
        <v>0</v>
      </c>
      <c r="K37" t="e">
        <f>'01-07-20'!O37</f>
        <v>#N/A</v>
      </c>
      <c r="L37" t="e">
        <f>'01-07-20'!I37</f>
        <v>#N/A</v>
      </c>
    </row>
    <row r="38" spans="1:12" x14ac:dyDescent="0.25">
      <c r="A38" t="e">
        <f>'01-07-20'!J38</f>
        <v>#N/A</v>
      </c>
      <c r="B38" t="e">
        <f>'01-07-20'!K38</f>
        <v>#N/A</v>
      </c>
      <c r="C38" t="e">
        <f>'01-07-20'!L38</f>
        <v>#N/A</v>
      </c>
      <c r="D38" t="e">
        <f>'01-07-20'!M38</f>
        <v>#N/A</v>
      </c>
      <c r="E38" t="e">
        <f>'01-07-20'!O38</f>
        <v>#N/A</v>
      </c>
      <c r="F38">
        <f>'01-07-20'!C38</f>
        <v>0</v>
      </c>
      <c r="G38">
        <f>'01-07-20'!D38</f>
        <v>0</v>
      </c>
      <c r="H38">
        <f>'01-07-20'!E38</f>
        <v>0</v>
      </c>
      <c r="I38">
        <f>'01-07-20'!G38</f>
        <v>0</v>
      </c>
      <c r="J38">
        <f>'01-07-20'!G38</f>
        <v>0</v>
      </c>
      <c r="K38" t="e">
        <f>'01-07-20'!O38</f>
        <v>#N/A</v>
      </c>
      <c r="L38" t="e">
        <f>'01-07-20'!I38</f>
        <v>#N/A</v>
      </c>
    </row>
    <row r="39" spans="1:12" x14ac:dyDescent="0.25">
      <c r="A39" t="e">
        <f>'01-07-20'!J39</f>
        <v>#N/A</v>
      </c>
      <c r="B39" t="e">
        <f>'01-07-20'!K39</f>
        <v>#N/A</v>
      </c>
      <c r="C39" t="e">
        <f>'01-07-20'!L39</f>
        <v>#N/A</v>
      </c>
      <c r="D39" t="e">
        <f>'01-07-20'!M39</f>
        <v>#N/A</v>
      </c>
      <c r="E39" t="e">
        <f>'01-07-20'!O39</f>
        <v>#N/A</v>
      </c>
      <c r="F39">
        <f>'01-07-20'!C39</f>
        <v>0</v>
      </c>
      <c r="G39">
        <f>'01-07-20'!D39</f>
        <v>0</v>
      </c>
      <c r="H39">
        <f>'01-07-20'!E39</f>
        <v>0</v>
      </c>
      <c r="I39">
        <f>'01-07-20'!G39</f>
        <v>0</v>
      </c>
      <c r="J39">
        <f>'01-07-20'!G39</f>
        <v>0</v>
      </c>
      <c r="K39" t="e">
        <f>'01-07-20'!O39</f>
        <v>#N/A</v>
      </c>
      <c r="L39" t="e">
        <f>'01-07-20'!I39</f>
        <v>#N/A</v>
      </c>
    </row>
    <row r="40" spans="1:12" x14ac:dyDescent="0.25">
      <c r="A40" t="e">
        <f>'01-07-20'!J40</f>
        <v>#N/A</v>
      </c>
      <c r="B40" t="e">
        <f>'01-07-20'!K40</f>
        <v>#N/A</v>
      </c>
      <c r="C40" t="e">
        <f>'01-07-20'!L40</f>
        <v>#N/A</v>
      </c>
      <c r="D40" t="e">
        <f>'01-07-20'!M40</f>
        <v>#N/A</v>
      </c>
      <c r="E40" t="e">
        <f>'01-07-20'!O40</f>
        <v>#N/A</v>
      </c>
      <c r="F40">
        <f>'01-07-20'!C40</f>
        <v>0</v>
      </c>
      <c r="G40">
        <f>'01-07-20'!D40</f>
        <v>0</v>
      </c>
      <c r="H40">
        <f>'01-07-20'!E40</f>
        <v>0</v>
      </c>
      <c r="I40">
        <f>'01-07-20'!G40</f>
        <v>0</v>
      </c>
      <c r="J40">
        <f>'01-07-20'!G40</f>
        <v>0</v>
      </c>
      <c r="K40" t="e">
        <f>'01-07-20'!O40</f>
        <v>#N/A</v>
      </c>
      <c r="L40" t="e">
        <f>'01-07-20'!I40</f>
        <v>#N/A</v>
      </c>
    </row>
    <row r="41" spans="1:12" x14ac:dyDescent="0.25">
      <c r="A41" t="e">
        <f>'01-07-20'!J41</f>
        <v>#N/A</v>
      </c>
      <c r="B41" t="e">
        <f>'01-07-20'!K41</f>
        <v>#N/A</v>
      </c>
      <c r="C41" t="e">
        <f>'01-07-20'!L41</f>
        <v>#N/A</v>
      </c>
      <c r="D41" t="e">
        <f>'01-07-20'!M41</f>
        <v>#N/A</v>
      </c>
      <c r="E41" t="e">
        <f>'01-07-20'!O41</f>
        <v>#N/A</v>
      </c>
      <c r="F41">
        <f>'01-07-20'!C41</f>
        <v>0</v>
      </c>
      <c r="G41">
        <f>'01-07-20'!D41</f>
        <v>0</v>
      </c>
      <c r="H41">
        <f>'01-07-20'!E41</f>
        <v>0</v>
      </c>
      <c r="I41">
        <f>'01-07-20'!G41</f>
        <v>0</v>
      </c>
      <c r="J41">
        <f>'01-07-20'!G41</f>
        <v>0</v>
      </c>
      <c r="K41" t="e">
        <f>'01-07-20'!O41</f>
        <v>#N/A</v>
      </c>
      <c r="L41" t="e">
        <f>'01-07-20'!I41</f>
        <v>#N/A</v>
      </c>
    </row>
    <row r="42" spans="1:12" x14ac:dyDescent="0.25">
      <c r="A42" t="e">
        <f>'01-07-20'!J42</f>
        <v>#N/A</v>
      </c>
      <c r="B42" t="e">
        <f>'01-07-20'!K42</f>
        <v>#N/A</v>
      </c>
      <c r="C42" t="e">
        <f>'01-07-20'!L42</f>
        <v>#N/A</v>
      </c>
      <c r="D42" t="e">
        <f>'01-07-20'!M42</f>
        <v>#N/A</v>
      </c>
      <c r="E42" t="e">
        <f>'01-07-20'!O42</f>
        <v>#N/A</v>
      </c>
      <c r="F42">
        <f>'01-07-20'!C42</f>
        <v>0</v>
      </c>
      <c r="G42">
        <f>'01-07-20'!D42</f>
        <v>0</v>
      </c>
      <c r="H42">
        <f>'01-07-20'!E42</f>
        <v>0</v>
      </c>
      <c r="I42">
        <f>'01-07-20'!G42</f>
        <v>0</v>
      </c>
      <c r="J42">
        <f>'01-07-20'!G42</f>
        <v>0</v>
      </c>
      <c r="K42" t="e">
        <f>'01-07-20'!O42</f>
        <v>#N/A</v>
      </c>
      <c r="L42" t="e">
        <f>'01-07-20'!I42</f>
        <v>#N/A</v>
      </c>
    </row>
    <row r="43" spans="1:12" x14ac:dyDescent="0.25">
      <c r="A43" t="e">
        <f>'01-07-20'!J43</f>
        <v>#N/A</v>
      </c>
      <c r="B43" t="e">
        <f>'01-07-20'!K43</f>
        <v>#N/A</v>
      </c>
      <c r="C43" t="e">
        <f>'01-07-20'!L43</f>
        <v>#N/A</v>
      </c>
      <c r="D43" t="e">
        <f>'01-07-20'!M43</f>
        <v>#N/A</v>
      </c>
      <c r="E43" t="e">
        <f>'01-07-20'!O43</f>
        <v>#N/A</v>
      </c>
      <c r="F43">
        <f>'01-07-20'!C43</f>
        <v>0</v>
      </c>
      <c r="G43">
        <f>'01-07-20'!D43</f>
        <v>0</v>
      </c>
      <c r="H43">
        <f>'01-07-20'!E43</f>
        <v>0</v>
      </c>
      <c r="I43">
        <f>'01-07-20'!G43</f>
        <v>0</v>
      </c>
      <c r="J43">
        <f>'01-07-20'!G43</f>
        <v>0</v>
      </c>
      <c r="K43" t="e">
        <f>'01-07-20'!O43</f>
        <v>#N/A</v>
      </c>
      <c r="L43" t="e">
        <f>'01-07-20'!I43</f>
        <v>#N/A</v>
      </c>
    </row>
    <row r="44" spans="1:12" x14ac:dyDescent="0.25">
      <c r="A44" t="e">
        <f>'01-07-20'!J44</f>
        <v>#N/A</v>
      </c>
      <c r="B44" t="e">
        <f>'01-07-20'!K44</f>
        <v>#N/A</v>
      </c>
      <c r="C44" t="e">
        <f>'01-07-20'!L44</f>
        <v>#N/A</v>
      </c>
      <c r="D44" t="e">
        <f>'01-07-20'!M44</f>
        <v>#N/A</v>
      </c>
      <c r="E44" t="e">
        <f>'01-07-20'!O44</f>
        <v>#N/A</v>
      </c>
      <c r="F44">
        <f>'01-07-20'!C44</f>
        <v>0</v>
      </c>
      <c r="G44">
        <f>'01-07-20'!D44</f>
        <v>0</v>
      </c>
      <c r="H44">
        <f>'01-07-20'!E44</f>
        <v>0</v>
      </c>
      <c r="I44">
        <f>'01-07-20'!G44</f>
        <v>0</v>
      </c>
      <c r="J44">
        <f>'01-07-20'!G44</f>
        <v>0</v>
      </c>
      <c r="K44" t="e">
        <f>'01-07-20'!O44</f>
        <v>#N/A</v>
      </c>
      <c r="L44" t="e">
        <f>'01-07-20'!I44</f>
        <v>#N/A</v>
      </c>
    </row>
    <row r="45" spans="1:12" x14ac:dyDescent="0.25">
      <c r="A45" t="e">
        <f>'01-07-20'!J45</f>
        <v>#N/A</v>
      </c>
      <c r="B45" t="e">
        <f>'01-07-20'!K45</f>
        <v>#N/A</v>
      </c>
      <c r="C45" t="e">
        <f>'01-07-20'!L45</f>
        <v>#N/A</v>
      </c>
      <c r="D45" t="e">
        <f>'01-07-20'!M45</f>
        <v>#N/A</v>
      </c>
      <c r="E45" t="e">
        <f>'01-07-20'!O45</f>
        <v>#N/A</v>
      </c>
      <c r="F45">
        <f>'01-07-20'!C45</f>
        <v>0</v>
      </c>
      <c r="G45">
        <f>'01-07-20'!D45</f>
        <v>0</v>
      </c>
      <c r="H45">
        <f>'01-07-20'!E45</f>
        <v>0</v>
      </c>
      <c r="I45">
        <f>'01-07-20'!G45</f>
        <v>0</v>
      </c>
      <c r="J45">
        <f>'01-07-20'!G45</f>
        <v>0</v>
      </c>
      <c r="K45" t="e">
        <f>'01-07-20'!O45</f>
        <v>#N/A</v>
      </c>
      <c r="L45" t="e">
        <f>'01-07-20'!I45</f>
        <v>#N/A</v>
      </c>
    </row>
    <row r="46" spans="1:12" x14ac:dyDescent="0.25">
      <c r="A46" t="e">
        <f>'01-07-20'!J46</f>
        <v>#N/A</v>
      </c>
      <c r="B46" t="e">
        <f>'01-07-20'!K46</f>
        <v>#N/A</v>
      </c>
      <c r="C46" t="e">
        <f>'01-07-20'!L46</f>
        <v>#N/A</v>
      </c>
      <c r="D46" t="e">
        <f>'01-07-20'!M46</f>
        <v>#N/A</v>
      </c>
      <c r="E46" t="e">
        <f>'01-07-20'!O46</f>
        <v>#N/A</v>
      </c>
      <c r="F46">
        <f>'01-07-20'!C46</f>
        <v>0</v>
      </c>
      <c r="G46">
        <f>'01-07-20'!D46</f>
        <v>0</v>
      </c>
      <c r="H46">
        <f>'01-07-20'!E46</f>
        <v>0</v>
      </c>
      <c r="I46">
        <f>'01-07-20'!G46</f>
        <v>0</v>
      </c>
      <c r="J46">
        <f>'01-07-20'!G46</f>
        <v>0</v>
      </c>
      <c r="K46" t="e">
        <f>'01-07-20'!O46</f>
        <v>#N/A</v>
      </c>
      <c r="L46" t="e">
        <f>'01-07-20'!I46</f>
        <v>#N/A</v>
      </c>
    </row>
    <row r="47" spans="1:12" x14ac:dyDescent="0.25">
      <c r="A47" t="e">
        <f>'01-07-20'!J47</f>
        <v>#N/A</v>
      </c>
      <c r="B47" t="e">
        <f>'01-07-20'!K47</f>
        <v>#N/A</v>
      </c>
      <c r="C47" t="e">
        <f>'01-07-20'!L47</f>
        <v>#N/A</v>
      </c>
      <c r="D47" t="e">
        <f>'01-07-20'!M47</f>
        <v>#N/A</v>
      </c>
      <c r="E47" t="e">
        <f>'01-07-20'!O47</f>
        <v>#N/A</v>
      </c>
      <c r="F47">
        <f>'01-07-20'!C47</f>
        <v>0</v>
      </c>
      <c r="G47">
        <f>'01-07-20'!D47</f>
        <v>0</v>
      </c>
      <c r="H47">
        <f>'01-07-20'!E47</f>
        <v>0</v>
      </c>
      <c r="I47">
        <f>'01-07-20'!G47</f>
        <v>0</v>
      </c>
      <c r="J47">
        <f>'01-07-20'!G47</f>
        <v>0</v>
      </c>
      <c r="K47" t="e">
        <f>'01-07-20'!O47</f>
        <v>#N/A</v>
      </c>
      <c r="L47" t="e">
        <f>'01-07-20'!I47</f>
        <v>#N/A</v>
      </c>
    </row>
    <row r="48" spans="1:12" x14ac:dyDescent="0.25">
      <c r="A48" t="e">
        <f>'01-07-20'!J48</f>
        <v>#N/A</v>
      </c>
      <c r="B48" t="e">
        <f>'01-07-20'!K48</f>
        <v>#N/A</v>
      </c>
      <c r="C48" t="e">
        <f>'01-07-20'!L48</f>
        <v>#N/A</v>
      </c>
      <c r="D48" t="e">
        <f>'01-07-20'!M48</f>
        <v>#N/A</v>
      </c>
      <c r="E48" t="e">
        <f>'01-07-20'!O48</f>
        <v>#N/A</v>
      </c>
      <c r="F48">
        <f>'01-07-20'!C48</f>
        <v>0</v>
      </c>
      <c r="G48">
        <f>'01-07-20'!D48</f>
        <v>0</v>
      </c>
      <c r="H48">
        <f>'01-07-20'!E48</f>
        <v>0</v>
      </c>
      <c r="I48">
        <f>'01-07-20'!G48</f>
        <v>0</v>
      </c>
      <c r="J48">
        <f>'01-07-20'!G48</f>
        <v>0</v>
      </c>
      <c r="K48" t="e">
        <f>'01-07-20'!O48</f>
        <v>#N/A</v>
      </c>
      <c r="L48" t="e">
        <f>'01-07-20'!I48</f>
        <v>#N/A</v>
      </c>
    </row>
    <row r="49" spans="1:12" x14ac:dyDescent="0.25">
      <c r="A49" t="e">
        <f>'01-07-20'!J49</f>
        <v>#N/A</v>
      </c>
      <c r="B49" t="e">
        <f>'01-07-20'!K49</f>
        <v>#N/A</v>
      </c>
      <c r="C49" t="e">
        <f>'01-07-20'!L49</f>
        <v>#N/A</v>
      </c>
      <c r="D49" t="e">
        <f>'01-07-20'!M49</f>
        <v>#N/A</v>
      </c>
      <c r="E49" t="e">
        <f>'01-07-20'!O49</f>
        <v>#N/A</v>
      </c>
      <c r="F49">
        <f>'01-07-20'!C49</f>
        <v>0</v>
      </c>
      <c r="G49">
        <f>'01-07-20'!D49</f>
        <v>0</v>
      </c>
      <c r="H49">
        <f>'01-07-20'!E49</f>
        <v>0</v>
      </c>
      <c r="I49">
        <f>'01-07-20'!G49</f>
        <v>0</v>
      </c>
      <c r="J49">
        <f>'01-07-20'!G49</f>
        <v>0</v>
      </c>
      <c r="K49" t="e">
        <f>'01-07-20'!O49</f>
        <v>#N/A</v>
      </c>
      <c r="L49" t="e">
        <f>'01-07-20'!I49</f>
        <v>#N/A</v>
      </c>
    </row>
    <row r="50" spans="1:12" x14ac:dyDescent="0.25">
      <c r="A50" t="e">
        <f>'01-07-20'!J50</f>
        <v>#N/A</v>
      </c>
      <c r="B50" t="e">
        <f>'01-07-20'!K50</f>
        <v>#N/A</v>
      </c>
      <c r="C50" t="e">
        <f>'01-07-20'!L50</f>
        <v>#N/A</v>
      </c>
      <c r="D50" t="e">
        <f>'01-07-20'!M50</f>
        <v>#N/A</v>
      </c>
      <c r="E50" t="e">
        <f>'01-07-20'!O50</f>
        <v>#N/A</v>
      </c>
      <c r="F50">
        <f>'01-07-20'!C50</f>
        <v>0</v>
      </c>
      <c r="G50">
        <f>'01-07-20'!D50</f>
        <v>0</v>
      </c>
      <c r="H50">
        <f>'01-07-20'!E50</f>
        <v>0</v>
      </c>
      <c r="I50">
        <f>'01-07-20'!G50</f>
        <v>0</v>
      </c>
      <c r="J50">
        <f>'01-07-20'!G50</f>
        <v>0</v>
      </c>
      <c r="K50" t="e">
        <f>'01-07-20'!O50</f>
        <v>#N/A</v>
      </c>
      <c r="L50" t="e">
        <f>'01-07-20'!I50</f>
        <v>#N/A</v>
      </c>
    </row>
    <row r="51" spans="1:12" x14ac:dyDescent="0.25">
      <c r="A51" t="e">
        <f>'01-07-20'!J51</f>
        <v>#N/A</v>
      </c>
      <c r="B51" t="e">
        <f>'01-07-20'!K51</f>
        <v>#N/A</v>
      </c>
      <c r="C51" t="e">
        <f>'01-07-20'!L51</f>
        <v>#N/A</v>
      </c>
      <c r="D51" t="e">
        <f>'01-07-20'!M51</f>
        <v>#N/A</v>
      </c>
      <c r="E51" t="e">
        <f>'01-07-20'!O51</f>
        <v>#N/A</v>
      </c>
      <c r="F51">
        <f>'01-07-20'!C51</f>
        <v>0</v>
      </c>
      <c r="G51">
        <f>'01-07-20'!D51</f>
        <v>0</v>
      </c>
      <c r="H51">
        <f>'01-07-20'!E51</f>
        <v>0</v>
      </c>
      <c r="I51">
        <f>'01-07-20'!G51</f>
        <v>0</v>
      </c>
      <c r="J51">
        <f>'01-07-20'!G51</f>
        <v>0</v>
      </c>
      <c r="K51" t="e">
        <f>'01-07-20'!O51</f>
        <v>#N/A</v>
      </c>
      <c r="L51" t="e">
        <f>'01-07-20'!I51</f>
        <v>#N/A</v>
      </c>
    </row>
    <row r="52" spans="1:12" x14ac:dyDescent="0.25">
      <c r="A52" t="e">
        <f>'01-07-20'!J52</f>
        <v>#N/A</v>
      </c>
      <c r="B52" t="e">
        <f>'01-07-20'!K52</f>
        <v>#N/A</v>
      </c>
      <c r="C52" t="e">
        <f>'01-07-20'!L52</f>
        <v>#N/A</v>
      </c>
      <c r="D52" t="e">
        <f>'01-07-20'!M52</f>
        <v>#N/A</v>
      </c>
      <c r="E52" t="e">
        <f>'01-07-20'!O52</f>
        <v>#N/A</v>
      </c>
      <c r="F52">
        <f>'01-07-20'!C52</f>
        <v>0</v>
      </c>
      <c r="G52">
        <f>'01-07-20'!D52</f>
        <v>0</v>
      </c>
      <c r="H52">
        <f>'01-07-20'!E52</f>
        <v>0</v>
      </c>
      <c r="I52">
        <f>'01-07-20'!G52</f>
        <v>0</v>
      </c>
      <c r="J52">
        <f>'01-07-20'!G52</f>
        <v>0</v>
      </c>
      <c r="K52" t="e">
        <f>'01-07-20'!O52</f>
        <v>#N/A</v>
      </c>
      <c r="L52" t="e">
        <f>'01-07-20'!I52</f>
        <v>#N/A</v>
      </c>
    </row>
    <row r="53" spans="1:12" x14ac:dyDescent="0.25">
      <c r="A53" t="e">
        <f>'01-07-20'!J53</f>
        <v>#N/A</v>
      </c>
      <c r="B53" t="e">
        <f>'01-07-20'!K53</f>
        <v>#N/A</v>
      </c>
      <c r="C53" t="e">
        <f>'01-07-20'!L53</f>
        <v>#N/A</v>
      </c>
      <c r="D53" t="e">
        <f>'01-07-20'!M53</f>
        <v>#N/A</v>
      </c>
      <c r="E53" t="e">
        <f>'01-07-20'!O53</f>
        <v>#N/A</v>
      </c>
      <c r="F53">
        <f>'01-07-20'!C53</f>
        <v>0</v>
      </c>
      <c r="G53">
        <f>'01-07-20'!D53</f>
        <v>0</v>
      </c>
      <c r="H53">
        <f>'01-07-20'!E53</f>
        <v>0</v>
      </c>
      <c r="I53">
        <f>'01-07-20'!G53</f>
        <v>0</v>
      </c>
      <c r="J53">
        <f>'01-07-20'!G53</f>
        <v>0</v>
      </c>
      <c r="K53" t="e">
        <f>'01-07-20'!O53</f>
        <v>#N/A</v>
      </c>
      <c r="L53" t="e">
        <f>'01-07-20'!I53</f>
        <v>#N/A</v>
      </c>
    </row>
    <row r="54" spans="1:12" x14ac:dyDescent="0.25">
      <c r="A54" t="e">
        <f>'01-07-20'!J54</f>
        <v>#N/A</v>
      </c>
      <c r="B54" t="e">
        <f>'01-07-20'!K54</f>
        <v>#N/A</v>
      </c>
      <c r="C54" t="e">
        <f>'01-07-20'!L54</f>
        <v>#N/A</v>
      </c>
      <c r="D54" t="e">
        <f>'01-07-20'!M54</f>
        <v>#N/A</v>
      </c>
      <c r="E54" t="e">
        <f>'01-07-20'!O54</f>
        <v>#N/A</v>
      </c>
      <c r="F54">
        <f>'01-07-20'!C54</f>
        <v>0</v>
      </c>
      <c r="G54">
        <f>'01-07-20'!D54</f>
        <v>0</v>
      </c>
      <c r="H54">
        <f>'01-07-20'!E54</f>
        <v>0</v>
      </c>
      <c r="I54">
        <f>'01-07-20'!G54</f>
        <v>0</v>
      </c>
      <c r="J54">
        <f>'01-07-20'!G54</f>
        <v>0</v>
      </c>
      <c r="K54" t="e">
        <f>'01-07-20'!O54</f>
        <v>#N/A</v>
      </c>
      <c r="L54" t="e">
        <f>'01-07-20'!I54</f>
        <v>#N/A</v>
      </c>
    </row>
    <row r="55" spans="1:12" x14ac:dyDescent="0.25">
      <c r="A55">
        <f>'01-07-20'!J55</f>
        <v>0</v>
      </c>
      <c r="B55">
        <f>'01-07-20'!K55</f>
        <v>0</v>
      </c>
      <c r="C55">
        <f>'01-07-20'!L55</f>
        <v>0</v>
      </c>
      <c r="D55">
        <f>'01-07-20'!M55</f>
        <v>0</v>
      </c>
      <c r="E55">
        <f>'01-07-20'!O55</f>
        <v>0</v>
      </c>
      <c r="F55">
        <f>'01-07-20'!C55</f>
        <v>0</v>
      </c>
      <c r="G55">
        <f>'01-07-20'!D55</f>
        <v>0</v>
      </c>
      <c r="H55">
        <f>'01-07-20'!E55</f>
        <v>0</v>
      </c>
      <c r="I55">
        <f>'01-07-20'!G55</f>
        <v>0</v>
      </c>
      <c r="J55">
        <f>'01-07-20'!G55</f>
        <v>0</v>
      </c>
      <c r="K55">
        <f>'01-07-20'!O55</f>
        <v>0</v>
      </c>
      <c r="L55">
        <f>'01-07-20'!I55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A32" sqref="A32:XFD32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108    comedor Rocha</v>
      </c>
      <c r="B2" t="str">
        <f>CONCATENATE(ETIQUETAS!A2," ",ETIQUETAS!B2)</f>
        <v>Francisco Javier Martínez Alonso</v>
      </c>
      <c r="C2" t="str">
        <f>IF(ETIQUETAS!C2="comedor Rocha","R",IF(ETIQUETAS!C2="comedor I+D+i","I","C"))</f>
        <v>R</v>
      </c>
    </row>
    <row r="3" spans="1:3" x14ac:dyDescent="0.25">
      <c r="A3" t="str">
        <f>CONCATENATE(ETIQUETAS!L3,"    ",ETIQUETAS!C3)</f>
        <v>63    comedor I+D+i</v>
      </c>
      <c r="B3" t="str">
        <f>CONCATENATE(ETIQUETAS!A3," ",ETIQUETAS!B3)</f>
        <v>Marina Llimona Torrente</v>
      </c>
      <c r="C3" t="str">
        <f>IF(ETIQUETAS!C3="comedor Rocha","R",IF(ETIQUETAS!C3="comedor I+D+i","I","C"))</f>
        <v>I</v>
      </c>
    </row>
    <row r="4" spans="1:3" x14ac:dyDescent="0.25">
      <c r="A4" t="str">
        <f>CONCATENATE(ETIQUETAS!L4,"    ",ETIQUETAS!C4)</f>
        <v>4    comedor I+D+i</v>
      </c>
      <c r="B4" t="str">
        <f>CONCATENATE(ETIQUETAS!A4," ",ETIQUETAS!B4)</f>
        <v>Eduard Franquet Sugrañes</v>
      </c>
      <c r="C4" t="str">
        <f>IF(ETIQUETAS!C4="comedor Rocha","R",IF(ETIQUETAS!C4="comedor I+D+i","I","C"))</f>
        <v>I</v>
      </c>
    </row>
    <row r="5" spans="1:3" x14ac:dyDescent="0.25">
      <c r="A5" t="str">
        <f>CONCATENATE(ETIQUETAS!L5,"    ",ETIQUETAS!C5)</f>
        <v>52    comedor Rocha</v>
      </c>
      <c r="B5" t="str">
        <f>CONCATENATE(ETIQUETAS!A5," ",ETIQUETAS!B5)</f>
        <v>Efrén De La Fuente Lamas</v>
      </c>
      <c r="C5" t="str">
        <f>IF(ETIQUETAS!C5="comedor Rocha","R",IF(ETIQUETAS!C5="comedor I+D+i","I","C"))</f>
        <v>R</v>
      </c>
    </row>
    <row r="6" spans="1:3" x14ac:dyDescent="0.25">
      <c r="A6" t="str">
        <f>CONCATENATE(ETIQUETAS!L6,"    ",ETIQUETAS!C6)</f>
        <v>146    comedor Rocha</v>
      </c>
      <c r="B6" t="str">
        <f>CONCATENATE(ETIQUETAS!A6," ",ETIQUETAS!B6)</f>
        <v>Carlos Perez Sainz</v>
      </c>
      <c r="C6" t="str">
        <f>IF(ETIQUETAS!C6="comedor Rocha","R",IF(ETIQUETAS!C6="comedor I+D+i","I","C"))</f>
        <v>R</v>
      </c>
    </row>
    <row r="7" spans="1:3" x14ac:dyDescent="0.25">
      <c r="A7" t="str">
        <f>CONCATENATE(ETIQUETAS!L7,"    ",ETIQUETAS!C7)</f>
        <v>19    comedor Rocha</v>
      </c>
      <c r="B7" t="str">
        <f>CONCATENATE(ETIQUETAS!A7," ",ETIQUETAS!B7)</f>
        <v>Luis Carlos Argudín Diéguez</v>
      </c>
      <c r="C7" t="str">
        <f>IF(ETIQUETAS!C7="comedor Rocha","R",IF(ETIQUETAS!C7="comedor I+D+i","I","C"))</f>
        <v>R</v>
      </c>
    </row>
    <row r="8" spans="1:3" x14ac:dyDescent="0.25">
      <c r="A8" t="str">
        <f>CONCATENATE(ETIQUETAS!L8,"    ",ETIQUETAS!C8)</f>
        <v>131    comedor Rocha</v>
      </c>
      <c r="B8" t="str">
        <f>CONCATENATE(ETIQUETAS!A8," ",ETIQUETAS!B8)</f>
        <v>David Gonzalez Casete</v>
      </c>
      <c r="C8" t="str">
        <f>IF(ETIQUETAS!C8="comedor Rocha","R",IF(ETIQUETAS!C8="comedor I+D+i","I","C"))</f>
        <v>R</v>
      </c>
    </row>
    <row r="9" spans="1:3" x14ac:dyDescent="0.25">
      <c r="A9" t="str">
        <f>CONCATENATE(ETIQUETAS!L9,"    ",ETIQUETAS!C9)</f>
        <v>72    comedor I+D+i</v>
      </c>
      <c r="B9" t="str">
        <f>CONCATENATE(ETIQUETAS!A9," ",ETIQUETAS!B9)</f>
        <v>Manuel Perez Maldonado</v>
      </c>
      <c r="C9" t="str">
        <f>IF(ETIQUETAS!C9="comedor Rocha","R",IF(ETIQUETAS!C9="comedor I+D+i","I","C"))</f>
        <v>I</v>
      </c>
    </row>
    <row r="10" spans="1:3" x14ac:dyDescent="0.25">
      <c r="A10" t="str">
        <f>CONCATENATE(ETIQUETAS!L10,"    ",ETIQUETAS!C10)</f>
        <v>219    comedor Rocha</v>
      </c>
      <c r="B10" t="str">
        <f>CONCATENATE(ETIQUETAS!A10," ",ETIQUETAS!B10)</f>
        <v>Brais Marquina de Sas</v>
      </c>
      <c r="C10" t="str">
        <f>IF(ETIQUETAS!C10="comedor Rocha","R",IF(ETIQUETAS!C10="comedor I+D+i","I","C"))</f>
        <v>R</v>
      </c>
    </row>
    <row r="11" spans="1:3" x14ac:dyDescent="0.25">
      <c r="A11" t="str">
        <f>CONCATENATE(ETIQUETAS!L11,"    ",ETIQUETAS!C11)</f>
        <v>43    comedor I+D+i</v>
      </c>
      <c r="B11" t="str">
        <f>CONCATENATE(ETIQUETAS!A11," ",ETIQUETAS!B11)</f>
        <v>Jesus Porto Gomez</v>
      </c>
      <c r="C11" t="str">
        <f>IF(ETIQUETAS!C11="comedor Rocha","R",IF(ETIQUETAS!C11="comedor I+D+i","I","C"))</f>
        <v>I</v>
      </c>
    </row>
    <row r="12" spans="1:3" x14ac:dyDescent="0.25">
      <c r="A12" t="str">
        <f>CONCATENATE(ETIQUETAS!L12,"    ",ETIQUETAS!C12)</f>
        <v>2    comedor I+D+i</v>
      </c>
      <c r="B12" t="str">
        <f>CONCATENATE(ETIQUETAS!A12," ",ETIQUETAS!B12)</f>
        <v>MIGUEL RUIZ GARCIA</v>
      </c>
      <c r="C12" t="str">
        <f>IF(ETIQUETAS!C12="comedor Rocha","R",IF(ETIQUETAS!C12="comedor I+D+i","I","C"))</f>
        <v>I</v>
      </c>
    </row>
    <row r="13" spans="1:3" x14ac:dyDescent="0.25">
      <c r="A13" t="str">
        <f>CONCATENATE(ETIQUETAS!L13,"    ",ETIQUETAS!C13)</f>
        <v>66    comedor Rocha</v>
      </c>
      <c r="B13" t="str">
        <f>CONCATENATE(ETIQUETAS!A13," ",ETIQUETAS!B13)</f>
        <v>Anxo Fernandez Iglesias</v>
      </c>
      <c r="C13" t="str">
        <f>IF(ETIQUETAS!C13="comedor Rocha","R",IF(ETIQUETAS!C13="comedor I+D+i","I","C"))</f>
        <v>R</v>
      </c>
    </row>
    <row r="14" spans="1:3" x14ac:dyDescent="0.25">
      <c r="A14" t="str">
        <f>CONCATENATE(ETIQUETAS!L14,"    ",ETIQUETAS!C14)</f>
        <v>90    comedor Comercial</v>
      </c>
      <c r="B14" t="str">
        <f>CONCATENATE(ETIQUETAS!A14," ",ETIQUETAS!B14)</f>
        <v>Mauricio Adrián Vilar Galván</v>
      </c>
      <c r="C14" t="str">
        <f>IF(ETIQUETAS!C14="comedor Rocha","R",IF(ETIQUETAS!C14="comedor I+D+i","I","C"))</f>
        <v>C</v>
      </c>
    </row>
    <row r="15" spans="1:3" x14ac:dyDescent="0.25">
      <c r="A15" t="str">
        <f>CONCATENATE(ETIQUETAS!L15,"    ",ETIQUETAS!C15)</f>
        <v>58    comedor Rocha</v>
      </c>
      <c r="B15" t="str">
        <f>CONCATENATE(ETIQUETAS!A15," ",ETIQUETAS!B15)</f>
        <v>David Rodríguez Hierro</v>
      </c>
      <c r="C15" t="str">
        <f>IF(ETIQUETAS!C15="comedor Rocha","R",IF(ETIQUETAS!C15="comedor I+D+i","I","C"))</f>
        <v>R</v>
      </c>
    </row>
    <row r="16" spans="1:3" x14ac:dyDescent="0.25">
      <c r="A16" t="str">
        <f>CONCATENATE(ETIQUETAS!L16,"    ",ETIQUETAS!C16)</f>
        <v>29    comedor Rocha</v>
      </c>
      <c r="B16" t="str">
        <f>CONCATENATE(ETIQUETAS!A16," ",ETIQUETAS!B16)</f>
        <v>Santiago Antón Area</v>
      </c>
      <c r="C16" t="str">
        <f>IF(ETIQUETAS!C16="comedor Rocha","R",IF(ETIQUETAS!C16="comedor I+D+i","I","C"))</f>
        <v>R</v>
      </c>
    </row>
    <row r="17" spans="1:3" x14ac:dyDescent="0.25">
      <c r="A17" t="str">
        <f>CONCATENATE(ETIQUETAS!L17,"    ",ETIQUETAS!C17)</f>
        <v>17    comedor Comercial</v>
      </c>
      <c r="B17" t="str">
        <f>CONCATENATE(ETIQUETAS!A17," ",ETIQUETAS!B17)</f>
        <v>Manuel Regueiro Seoane</v>
      </c>
      <c r="C17" t="str">
        <f>IF(ETIQUETAS!C17="comedor Rocha","R",IF(ETIQUETAS!C17="comedor I+D+i","I","C"))</f>
        <v>C</v>
      </c>
    </row>
    <row r="18" spans="1:3" x14ac:dyDescent="0.25">
      <c r="A18" t="str">
        <f>CONCATENATE(ETIQUETAS!L18,"    ",ETIQUETAS!C18)</f>
        <v>33    comedor Comercial</v>
      </c>
      <c r="B18" t="str">
        <f>CONCATENATE(ETIQUETAS!A18," ",ETIQUETAS!B18)</f>
        <v>RODRIGO CAO</v>
      </c>
      <c r="C18" t="str">
        <f>IF(ETIQUETAS!C18="comedor Rocha","R",IF(ETIQUETAS!C18="comedor I+D+i","I","C"))</f>
        <v>C</v>
      </c>
    </row>
    <row r="19" spans="1:3" x14ac:dyDescent="0.25">
      <c r="A19" t="str">
        <f>CONCATENATE(ETIQUETAS!L19,"    ",ETIQUETAS!C19)</f>
        <v>7    comedor I+D+i</v>
      </c>
      <c r="B19" t="str">
        <f>CONCATENATE(ETIQUETAS!A19," ",ETIQUETAS!B19)</f>
        <v>Jorge Villarino Rey</v>
      </c>
      <c r="C19" t="str">
        <f>IF(ETIQUETAS!C19="comedor Rocha","R",IF(ETIQUETAS!C19="comedor I+D+i","I","C"))</f>
        <v>I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I+D+i","I","C"))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I+D+i","I","C"))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I+D+i","I","C"))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s="4" t="e">
        <f>IF(ETIQUETAS!C23="comedor Rocha","R",IF(ETIQUETAS!C23="comedor I+D+i","I","C"))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I+D+i","I","C"))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I+D+i","I","C"))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I+D+i","I","C"))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I+D+i","I","C"))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I+D+i","I","C"))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I+D+i","I","C"))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I+D+i","I","C"))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I+D+i","I","C"))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s="4" t="e">
        <f>IF(ETIQUETAS!C32="comedor Rocha","R",IF(ETIQUETAS!C32="comedor I+D+i","I","C"))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I+D+i","I","C"))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I+D+i","I","C"))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I+D+i","I","C"))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I+D+i","I","C"))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I+D+i","I","C"))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I+D+i","I","C"))</f>
        <v>#N/A</v>
      </c>
    </row>
    <row r="39" spans="1:3" x14ac:dyDescent="0.25">
      <c r="A39" t="e">
        <f>CONCATENATE(ETIQUETAS!L39,"    ",ETIQUETAS!C39)</f>
        <v>#N/A</v>
      </c>
    </row>
    <row r="40" spans="1:3" x14ac:dyDescent="0.25">
      <c r="A40" t="e">
        <f>CONCATENATE(ETIQUETAS!L40,"    ",ETIQUETAS!C40)</f>
        <v>#N/A</v>
      </c>
    </row>
    <row r="41" spans="1:3" x14ac:dyDescent="0.25">
      <c r="A41" t="e">
        <f>CONCATENATE(ETIQUETAS!L41,"    ",ETIQUETAS!C41)</f>
        <v>#N/A</v>
      </c>
    </row>
    <row r="42" spans="1:3" x14ac:dyDescent="0.25">
      <c r="A42" t="e">
        <f>CONCATENATE(ETIQUETAS!L42,"    ",ETIQUETAS!C42)</f>
        <v>#N/A</v>
      </c>
    </row>
    <row r="43" spans="1:3" x14ac:dyDescent="0.25">
      <c r="A43" t="e">
        <f>CONCATENATE(ETIQUETAS!L43,"    ",ETIQUETAS!C43)</f>
        <v>#N/A</v>
      </c>
    </row>
    <row r="44" spans="1:3" x14ac:dyDescent="0.25">
      <c r="A44" t="e">
        <f>CONCATENATE(ETIQUETAS!L44,"    ",ETIQUETAS!C44)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topLeftCell="Q1" workbookViewId="0">
      <selection activeCell="Q2" sqref="Q2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108    comedor Rocha</v>
      </c>
      <c r="B2" t="str">
        <f>'ETIQUETAS2-BIS'!A3</f>
        <v>63    comedor I+D+i</v>
      </c>
      <c r="C2" t="str">
        <f>'ETIQUETAS2-BIS'!A4</f>
        <v>4    comedor I+D+i</v>
      </c>
      <c r="D2" t="str">
        <f>'ETIQUETAS2-BIS'!A5</f>
        <v>52    comedor Rocha</v>
      </c>
      <c r="E2" t="str">
        <f>'ETIQUETAS2-BIS'!A6</f>
        <v>146    comedor Rocha</v>
      </c>
      <c r="F2" t="str">
        <f>'ETIQUETAS2-BIS'!A7</f>
        <v>19    comedor Rocha</v>
      </c>
      <c r="G2" t="str">
        <f>'ETIQUETAS2-BIS'!A8</f>
        <v>131    comedor Rocha</v>
      </c>
      <c r="H2" t="str">
        <f>'ETIQUETAS2-BIS'!A9</f>
        <v>72    comedor I+D+i</v>
      </c>
      <c r="I2" t="str">
        <f>'ETIQUETAS2-BIS'!A10</f>
        <v>219    comedor Rocha</v>
      </c>
      <c r="J2" t="str">
        <f>'ETIQUETAS2-BIS'!A11</f>
        <v>43    comedor I+D+i</v>
      </c>
      <c r="K2" t="str">
        <f>'ETIQUETAS2-BIS'!A12</f>
        <v>2    comedor I+D+i</v>
      </c>
      <c r="L2" t="str">
        <f>'ETIQUETAS2-BIS'!A13</f>
        <v>66    comedor Rocha</v>
      </c>
      <c r="M2" t="str">
        <f>'ETIQUETAS2-BIS'!A14</f>
        <v>90    comedor Comercial</v>
      </c>
      <c r="N2" t="str">
        <f>'ETIQUETAS2-BIS'!A15</f>
        <v>58    comedor Rocha</v>
      </c>
      <c r="O2" t="str">
        <f>'ETIQUETAS2-BIS'!A16</f>
        <v>29    comedor Rocha</v>
      </c>
      <c r="P2" t="str">
        <f>'ETIQUETAS2-BIS'!A17</f>
        <v>17    comedor Comercial</v>
      </c>
      <c r="Q2" t="str">
        <f>'ETIQUETAS2-BIS'!A18</f>
        <v>33    comedor Comercial</v>
      </c>
      <c r="R2" t="str">
        <f>'ETIQUETAS2-BIS'!A19</f>
        <v>7    comedor I+D+i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Francisco Javier Martínez Alonso</v>
      </c>
      <c r="B3" t="str">
        <f>'ETIQUETAS2-BIS'!B3</f>
        <v>Marina Llimona Torrente</v>
      </c>
      <c r="C3" t="str">
        <f>'ETIQUETAS2-BIS'!B4</f>
        <v>Eduard Franquet Sugrañes</v>
      </c>
      <c r="D3" t="str">
        <f>'ETIQUETAS2-BIS'!B5</f>
        <v>Efrén De La Fuente Lamas</v>
      </c>
      <c r="E3" t="str">
        <f>'ETIQUETAS2-BIS'!B6</f>
        <v>Carlos Perez Sainz</v>
      </c>
      <c r="F3" t="str">
        <f>'ETIQUETAS2-BIS'!B7</f>
        <v>Luis Carlos Argudín Diéguez</v>
      </c>
      <c r="G3" t="str">
        <f>'ETIQUETAS2-BIS'!B8</f>
        <v>David Gonzalez Casete</v>
      </c>
      <c r="H3" t="str">
        <f>'ETIQUETAS2-BIS'!B9</f>
        <v>Manuel Perez Maldonado</v>
      </c>
      <c r="I3" t="str">
        <f>'ETIQUETAS2-BIS'!B10</f>
        <v>Brais Marquina de Sas</v>
      </c>
      <c r="J3" t="str">
        <f>'ETIQUETAS2-BIS'!B11</f>
        <v>Jesus Porto Gomez</v>
      </c>
      <c r="K3" t="str">
        <f>'ETIQUETAS2-BIS'!B12</f>
        <v>MIGUEL RUIZ GARCIA</v>
      </c>
      <c r="L3" t="str">
        <f>'ETIQUETAS2-BIS'!B13</f>
        <v>Anxo Fernandez Iglesias</v>
      </c>
      <c r="M3" t="str">
        <f>'ETIQUETAS2-BIS'!B14</f>
        <v>Mauricio Adrián Vilar Galván</v>
      </c>
      <c r="N3" t="str">
        <f>'ETIQUETAS2-BIS'!B15</f>
        <v>David Rodríguez Hierro</v>
      </c>
      <c r="O3" t="str">
        <f>'ETIQUETAS2-BIS'!B16</f>
        <v>Santiago Antón Area</v>
      </c>
      <c r="P3" t="str">
        <f>'ETIQUETAS2-BIS'!B17</f>
        <v>Manuel Regueiro Seoane</v>
      </c>
      <c r="Q3" t="str">
        <f>'ETIQUETAS2-BIS'!B18</f>
        <v>RODRIGO CAO</v>
      </c>
      <c r="R3" t="str">
        <f>'ETIQUETAS2-BIS'!B19</f>
        <v>Jorge Villarino Rey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I</v>
      </c>
      <c r="C4" t="str">
        <f>'ETIQUETAS2-BIS'!C4</f>
        <v>I</v>
      </c>
      <c r="D4" t="str">
        <f>'ETIQUETAS2-BIS'!C5</f>
        <v>R</v>
      </c>
      <c r="E4" t="str">
        <f>'ETIQUETAS2-BIS'!C6</f>
        <v>R</v>
      </c>
      <c r="F4" t="str">
        <f>'ETIQUETAS2-BIS'!C7</f>
        <v>R</v>
      </c>
      <c r="G4" t="str">
        <f>'ETIQUETAS2-BIS'!C8</f>
        <v>R</v>
      </c>
      <c r="H4" t="str">
        <f>'ETIQUETAS2-BIS'!C9</f>
        <v>I</v>
      </c>
      <c r="I4" t="str">
        <f>'ETIQUETAS2-BIS'!C10</f>
        <v>R</v>
      </c>
      <c r="J4" t="str">
        <f>'ETIQUETAS2-BIS'!C11</f>
        <v>I</v>
      </c>
      <c r="K4" t="str">
        <f>'ETIQUETAS2-BIS'!C12</f>
        <v>I</v>
      </c>
      <c r="L4" t="str">
        <f>'ETIQUETAS2-BIS'!C13</f>
        <v>R</v>
      </c>
      <c r="M4" t="str">
        <f>'ETIQUETAS2-BIS'!C14</f>
        <v>C</v>
      </c>
      <c r="N4" t="str">
        <f>'ETIQUETAS2-BIS'!C15</f>
        <v>R</v>
      </c>
      <c r="O4" t="str">
        <f>'ETIQUETAS2-BIS'!C16</f>
        <v>R</v>
      </c>
      <c r="P4" t="str">
        <f>'ETIQUETAS2-BIS'!C17</f>
        <v>C</v>
      </c>
      <c r="Q4" t="str">
        <f>'ETIQUETAS2-BIS'!C18</f>
        <v>C</v>
      </c>
      <c r="R4" t="e">
        <f>'ETIQUETAS2-BIS'!C21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Y120"/>
  <sheetViews>
    <sheetView topLeftCell="A25" zoomScale="70" zoomScaleNormal="70" workbookViewId="0">
      <selection activeCell="B32" sqref="B32"/>
    </sheetView>
  </sheetViews>
  <sheetFormatPr baseColWidth="10" defaultRowHeight="18" x14ac:dyDescent="0.25"/>
  <cols>
    <col min="1" max="1" width="4.5703125" style="13" customWidth="1"/>
    <col min="2" max="2" width="28.28515625" style="32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2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2" t="str">
        <f>ETIQUETA3!A2</f>
        <v>108    comedor Rocha</v>
      </c>
      <c r="G2" s="32" t="str">
        <f>ETIQUETA3!B2</f>
        <v>63    comedor I+D+i</v>
      </c>
    </row>
    <row r="3" spans="2:20" x14ac:dyDescent="0.25">
      <c r="B3" s="32" t="str">
        <f>ETIQUETA3!A3</f>
        <v>Francisco Javier Martínez Alonso</v>
      </c>
      <c r="G3" s="32" t="str">
        <f>ETIQUETA3!B3</f>
        <v>Marina Llimona Torrente</v>
      </c>
    </row>
    <row r="6" spans="2:20" ht="60" customHeight="1" x14ac:dyDescent="0.8">
      <c r="B6" s="33" t="str">
        <f>ETIQUETA3!A4</f>
        <v>R</v>
      </c>
      <c r="G6" s="33" t="str">
        <f>ETIQUETA3!B4</f>
        <v>I</v>
      </c>
    </row>
    <row r="7" spans="2:20" ht="84.95" customHeight="1" x14ac:dyDescent="0.25"/>
    <row r="8" spans="2:20" x14ac:dyDescent="0.25">
      <c r="B8" s="32" t="str">
        <f>ETIQUETA3!C2</f>
        <v>4    comedor I+D+i</v>
      </c>
      <c r="G8" s="32" t="str">
        <f>ETIQUETA3!D2</f>
        <v>52    comedor Rocha</v>
      </c>
    </row>
    <row r="9" spans="2:20" x14ac:dyDescent="0.25">
      <c r="B9" s="32" t="str">
        <f>ETIQUETA3!C3</f>
        <v>Eduard Franquet Sugrañes</v>
      </c>
      <c r="G9" s="32" t="str">
        <f>ETIQUETA3!D3</f>
        <v>Efrén De La Fuente Lamas</v>
      </c>
    </row>
    <row r="10" spans="2:20" x14ac:dyDescent="0.25">
      <c r="M10" s="32"/>
      <c r="N10" s="32"/>
      <c r="O10" s="32"/>
      <c r="P10" s="32"/>
      <c r="Q10" s="32"/>
      <c r="R10" s="32"/>
      <c r="S10" s="32"/>
      <c r="T10" s="32"/>
    </row>
    <row r="12" spans="2:20" ht="60" customHeight="1" x14ac:dyDescent="0.8">
      <c r="B12" s="33" t="str">
        <f>ETIQUETA3!C4</f>
        <v>I</v>
      </c>
      <c r="G12" s="33" t="str">
        <f>ETIQUETA3!D4</f>
        <v>R</v>
      </c>
    </row>
    <row r="13" spans="2:20" ht="84.95" customHeight="1" x14ac:dyDescent="0.25"/>
    <row r="14" spans="2:20" x14ac:dyDescent="0.25">
      <c r="B14" s="32" t="str">
        <f>ETIQUETA3!E2</f>
        <v>146    comedor Rocha</v>
      </c>
      <c r="G14" s="32" t="str">
        <f>ETIQUETA3!F2</f>
        <v>19    comedor Rocha</v>
      </c>
    </row>
    <row r="15" spans="2:20" x14ac:dyDescent="0.25">
      <c r="B15" s="32" t="str">
        <f>ETIQUETA3!E3</f>
        <v>Carlos Perez Sainz</v>
      </c>
      <c r="G15" s="32" t="str">
        <f>ETIQUETA3!F3</f>
        <v>Luis Carlos Argudín Diéguez</v>
      </c>
    </row>
    <row r="18" spans="2:14" ht="60" customHeight="1" x14ac:dyDescent="0.8">
      <c r="B18" s="33" t="str">
        <f>ETIQUETA3!E4</f>
        <v>R</v>
      </c>
      <c r="G18" s="33" t="str">
        <f>ETIQUETA3!F4</f>
        <v>R</v>
      </c>
    </row>
    <row r="19" spans="2:14" ht="84.95" customHeight="1" x14ac:dyDescent="0.25"/>
    <row r="20" spans="2:14" x14ac:dyDescent="0.25">
      <c r="B20" s="32" t="str">
        <f>ETIQUETA3!G2</f>
        <v>131    comedor Rocha</v>
      </c>
      <c r="G20" s="32" t="str">
        <f>ETIQUETA3!H2</f>
        <v>72    comedor I+D+i</v>
      </c>
    </row>
    <row r="21" spans="2:14" x14ac:dyDescent="0.25">
      <c r="B21" s="32" t="str">
        <f>ETIQUETA3!G3</f>
        <v>David Gonzalez Casete</v>
      </c>
      <c r="G21" s="32" t="str">
        <f>ETIQUETA3!H3</f>
        <v>Manuel Perez Maldonado</v>
      </c>
    </row>
    <row r="24" spans="2:14" ht="60" customHeight="1" x14ac:dyDescent="0.8">
      <c r="B24" s="33" t="str">
        <f>ETIQUETA3!G4</f>
        <v>R</v>
      </c>
      <c r="G24" s="33" t="str">
        <f>ETIQUETA3!H4</f>
        <v>I</v>
      </c>
    </row>
    <row r="25" spans="2:14" ht="84.95" customHeight="1" x14ac:dyDescent="0.25"/>
    <row r="26" spans="2:14" x14ac:dyDescent="0.25">
      <c r="B26" s="32" t="str">
        <f>ETIQUETA3!I2</f>
        <v>219    comedor Rocha</v>
      </c>
      <c r="G26" s="32" t="str">
        <f>ETIQUETA3!J2</f>
        <v>43    comedor I+D+i</v>
      </c>
      <c r="M26" s="32"/>
      <c r="N26" s="32"/>
    </row>
    <row r="27" spans="2:14" x14ac:dyDescent="0.25">
      <c r="B27" s="32" t="str">
        <f>ETIQUETA3!I3</f>
        <v>Brais Marquina de Sas</v>
      </c>
      <c r="G27" s="32" t="str">
        <f>ETIQUETA3!J3</f>
        <v>Jesus Porto Gomez</v>
      </c>
      <c r="M27" s="32"/>
      <c r="N27" s="32"/>
    </row>
    <row r="28" spans="2:14" x14ac:dyDescent="0.25">
      <c r="M28" s="32"/>
      <c r="N28" s="32"/>
    </row>
    <row r="30" spans="2:14" ht="60" customHeight="1" x14ac:dyDescent="0.8">
      <c r="B30" s="33" t="str">
        <f>ETIQUETA3!I4</f>
        <v>R</v>
      </c>
      <c r="G30" s="33" t="str">
        <f>ETIQUETA3!J4</f>
        <v>I</v>
      </c>
    </row>
    <row r="31" spans="2:14" ht="69.95" customHeight="1" x14ac:dyDescent="0.25"/>
    <row r="32" spans="2:14" x14ac:dyDescent="0.25">
      <c r="B32" s="32" t="str">
        <f>ETIQUETA3!K2</f>
        <v>2    comedor I+D+i</v>
      </c>
      <c r="G32" s="32" t="str">
        <f>ETIQUETA3!L2</f>
        <v>66    comedor Rocha</v>
      </c>
    </row>
    <row r="33" spans="2:7" x14ac:dyDescent="0.25">
      <c r="B33" s="32" t="str">
        <f>ETIQUETA3!K3</f>
        <v>MIGUEL RUIZ GARCIA</v>
      </c>
      <c r="G33" s="32" t="str">
        <f>ETIQUETA3!L3</f>
        <v>Anxo Fernandez Iglesias</v>
      </c>
    </row>
    <row r="36" spans="2:7" ht="60" customHeight="1" x14ac:dyDescent="0.8">
      <c r="B36" s="33" t="str">
        <f>ETIQUETA3!K4</f>
        <v>I</v>
      </c>
      <c r="G36" s="33" t="str">
        <f>ETIQUETA3!L4</f>
        <v>R</v>
      </c>
    </row>
    <row r="37" spans="2:7" ht="84.95" customHeight="1" x14ac:dyDescent="0.25"/>
    <row r="38" spans="2:7" x14ac:dyDescent="0.25">
      <c r="B38" s="32" t="str">
        <f>ETIQUETA3!M2</f>
        <v>90    comedor Comercial</v>
      </c>
      <c r="G38" s="32" t="str">
        <f>ETIQUETA3!N2</f>
        <v>58    comedor Rocha</v>
      </c>
    </row>
    <row r="39" spans="2:7" x14ac:dyDescent="0.25">
      <c r="B39" s="32" t="str">
        <f>ETIQUETA3!M3</f>
        <v>Mauricio Adrián Vilar Galván</v>
      </c>
      <c r="G39" s="32" t="str">
        <f>ETIQUETA3!N3</f>
        <v>David Rodríguez Hierro</v>
      </c>
    </row>
    <row r="42" spans="2:7" ht="60" customHeight="1" x14ac:dyDescent="0.8">
      <c r="B42" s="33" t="str">
        <f>ETIQUETA3!M4</f>
        <v>C</v>
      </c>
      <c r="G42" s="33" t="str">
        <f>ETIQUETA3!N4</f>
        <v>R</v>
      </c>
    </row>
    <row r="43" spans="2:7" ht="84.95" customHeight="1" x14ac:dyDescent="0.25"/>
    <row r="44" spans="2:7" x14ac:dyDescent="0.25">
      <c r="B44" s="32" t="str">
        <f>ETIQUETA3!O2</f>
        <v>29    comedor Rocha</v>
      </c>
      <c r="G44" s="32" t="str">
        <f>ETIQUETA3!P2</f>
        <v>17    comedor Comercial</v>
      </c>
    </row>
    <row r="45" spans="2:7" x14ac:dyDescent="0.25">
      <c r="B45" s="32" t="str">
        <f>ETIQUETA3!O3</f>
        <v>Santiago Antón Area</v>
      </c>
      <c r="G45" s="32" t="str">
        <f>ETIQUETA3!P3</f>
        <v>Manuel Regueiro Seoane</v>
      </c>
    </row>
    <row r="48" spans="2:7" ht="60" customHeight="1" x14ac:dyDescent="0.8">
      <c r="B48" s="33" t="str">
        <f>ETIQUETA3!O4</f>
        <v>R</v>
      </c>
      <c r="G48" s="33" t="str">
        <f>ETIQUETA3!P4</f>
        <v>C</v>
      </c>
    </row>
    <row r="49" spans="2:19" ht="84.95" customHeight="1" x14ac:dyDescent="0.25"/>
    <row r="50" spans="2:19" x14ac:dyDescent="0.25">
      <c r="B50" s="32" t="str">
        <f>ETIQUETA3!Q2</f>
        <v>33    comedor Comercial</v>
      </c>
      <c r="G50" s="32" t="str">
        <f>ETIQUETA3!R2</f>
        <v>7    comedor I+D+i</v>
      </c>
    </row>
    <row r="51" spans="2:19" x14ac:dyDescent="0.25">
      <c r="B51" s="32" t="str">
        <f>ETIQUETA3!Q3</f>
        <v>RODRIGO CAO</v>
      </c>
      <c r="G51" s="32" t="str">
        <f>ETIQUETA3!R3</f>
        <v>Jorge Villarino Rey</v>
      </c>
    </row>
    <row r="54" spans="2:19" ht="60" customHeight="1" x14ac:dyDescent="0.8">
      <c r="B54" s="33" t="str">
        <f>ETIQUETA3!Q4</f>
        <v>C</v>
      </c>
      <c r="G54" s="33" t="e">
        <f>ETIQUETA3!R4</f>
        <v>#N/A</v>
      </c>
    </row>
    <row r="55" spans="2:19" ht="84.95" customHeight="1" x14ac:dyDescent="0.25"/>
    <row r="56" spans="2:19" x14ac:dyDescent="0.25">
      <c r="B56" s="32" t="e">
        <f>ETIQUETA3!S2</f>
        <v>#N/A</v>
      </c>
      <c r="G56" s="32" t="e">
        <f>ETIQUETA3!T2</f>
        <v>#N/A</v>
      </c>
    </row>
    <row r="57" spans="2:19" x14ac:dyDescent="0.25">
      <c r="B57" s="32" t="e">
        <f>ETIQUETA3!S3</f>
        <v>#N/A</v>
      </c>
      <c r="G57" s="32" t="e">
        <f>ETIQUETA3!T3</f>
        <v>#N/A</v>
      </c>
    </row>
    <row r="60" spans="2:19" ht="60" customHeight="1" x14ac:dyDescent="0.8">
      <c r="B60" s="33" t="e">
        <f>ETIQUETA3!S4</f>
        <v>#N/A</v>
      </c>
      <c r="G60" s="33" t="e">
        <f>ETIQUETA3!T4</f>
        <v>#N/A</v>
      </c>
    </row>
    <row r="61" spans="2:19" ht="69.95" customHeight="1" x14ac:dyDescent="0.25"/>
    <row r="62" spans="2:19" x14ac:dyDescent="0.25">
      <c r="B62" s="32" t="e">
        <f>ETIQUETA3!U2</f>
        <v>#N/A</v>
      </c>
      <c r="G62" s="32" t="e">
        <f>ETIQUETA3!V2</f>
        <v>#N/A</v>
      </c>
      <c r="M62" s="32"/>
      <c r="N62" s="32"/>
      <c r="O62" s="32"/>
      <c r="P62" s="32"/>
      <c r="Q62" s="32"/>
    </row>
    <row r="63" spans="2:19" x14ac:dyDescent="0.25">
      <c r="B63" s="32" t="e">
        <f>ETIQUETA3!U3</f>
        <v>#N/A</v>
      </c>
      <c r="G63" s="32" t="e">
        <f>ETIQUETA3!V3</f>
        <v>#N/A</v>
      </c>
      <c r="M63" s="32"/>
      <c r="N63" s="32"/>
      <c r="O63" s="32"/>
      <c r="P63" s="32"/>
      <c r="Q63" s="32"/>
    </row>
    <row r="64" spans="2:19" x14ac:dyDescent="0.25">
      <c r="S64" s="32"/>
    </row>
    <row r="65" spans="2:19" x14ac:dyDescent="0.25">
      <c r="S65" s="32"/>
    </row>
    <row r="66" spans="2:19" ht="60" customHeight="1" x14ac:dyDescent="0.8">
      <c r="B66" s="33" t="e">
        <f>ETIQUETA3!U4</f>
        <v>#N/A</v>
      </c>
      <c r="G66" s="33" t="e">
        <f>ETIQUETA3!V4</f>
        <v>#N/A</v>
      </c>
    </row>
    <row r="67" spans="2:19" ht="84.95" customHeight="1" x14ac:dyDescent="0.25"/>
    <row r="68" spans="2:19" x14ac:dyDescent="0.25">
      <c r="B68" s="32" t="e">
        <f>ETIQUETA3!W2</f>
        <v>#N/A</v>
      </c>
      <c r="G68" s="32" t="e">
        <f>ETIQUETA3!X2</f>
        <v>#N/A</v>
      </c>
    </row>
    <row r="69" spans="2:19" x14ac:dyDescent="0.25">
      <c r="B69" s="32" t="e">
        <f>ETIQUETA3!W3</f>
        <v>#N/A</v>
      </c>
      <c r="G69" s="32" t="e">
        <f>ETIQUETA3!X3</f>
        <v>#N/A</v>
      </c>
      <c r="K69" s="32"/>
    </row>
    <row r="70" spans="2:19" x14ac:dyDescent="0.25">
      <c r="K70" s="32"/>
    </row>
    <row r="72" spans="2:19" ht="60" customHeight="1" x14ac:dyDescent="0.8">
      <c r="B72" s="33" t="e">
        <f>ETIQUETA3!W4</f>
        <v>#N/A</v>
      </c>
      <c r="G72" s="33" t="e">
        <f>ETIQUETA3!X4</f>
        <v>#N/A</v>
      </c>
    </row>
    <row r="73" spans="2:19" ht="84.95" customHeight="1" x14ac:dyDescent="0.35">
      <c r="B73" s="34"/>
      <c r="G73" s="34"/>
    </row>
    <row r="74" spans="2:19" x14ac:dyDescent="0.25">
      <c r="B74" s="32" t="e">
        <f>ETIQUETA3!Y2</f>
        <v>#N/A</v>
      </c>
      <c r="G74" s="32" t="e">
        <f>ETIQUETA3!Z2</f>
        <v>#N/A</v>
      </c>
    </row>
    <row r="75" spans="2:19" x14ac:dyDescent="0.25">
      <c r="B75" s="32" t="e">
        <f>ETIQUETA3!Y3</f>
        <v>#N/A</v>
      </c>
      <c r="G75" s="32" t="e">
        <f>ETIQUETA3!Z3</f>
        <v>#N/A</v>
      </c>
    </row>
    <row r="77" spans="2:19" x14ac:dyDescent="0.25">
      <c r="M77" s="32"/>
      <c r="N77" s="32"/>
      <c r="O77" s="32"/>
      <c r="P77" s="32"/>
      <c r="Q77" s="32"/>
    </row>
    <row r="78" spans="2:19" ht="60" customHeight="1" x14ac:dyDescent="0.8">
      <c r="B78" s="33" t="e">
        <f>ETIQUETA3!Y4</f>
        <v>#N/A</v>
      </c>
      <c r="G78" s="33" t="e">
        <f>ETIQUETA3!Z4</f>
        <v>#N/A</v>
      </c>
      <c r="M78" s="32"/>
      <c r="N78" s="32"/>
      <c r="O78" s="32"/>
      <c r="P78" s="32"/>
      <c r="Q78" s="32"/>
    </row>
    <row r="79" spans="2:19" ht="84.95" customHeight="1" x14ac:dyDescent="0.25"/>
    <row r="80" spans="2:19" x14ac:dyDescent="0.25">
      <c r="B80" s="32" t="e">
        <f>ETIQUETA3!AA2</f>
        <v>#N/A</v>
      </c>
      <c r="G80" s="32" t="e">
        <f>ETIQUETA3!AB2</f>
        <v>#N/A</v>
      </c>
    </row>
    <row r="81" spans="2:25" x14ac:dyDescent="0.25">
      <c r="B81" s="32" t="e">
        <f>ETIQUETA3!AA3</f>
        <v>#N/A</v>
      </c>
      <c r="G81" s="32" t="e">
        <f>ETIQUETA3!AB3</f>
        <v>#N/A</v>
      </c>
    </row>
    <row r="84" spans="2:25" ht="60" customHeight="1" x14ac:dyDescent="0.8">
      <c r="B84" s="33" t="e">
        <f>ETIQUETA3!AA4</f>
        <v>#N/A</v>
      </c>
      <c r="G84" s="33" t="e">
        <f>ETIQUETA3!AB4</f>
        <v>#N/A</v>
      </c>
    </row>
    <row r="85" spans="2:25" ht="84.95" customHeight="1" x14ac:dyDescent="0.25"/>
    <row r="86" spans="2:25" x14ac:dyDescent="0.25">
      <c r="B86" s="32" t="e">
        <f>ETIQUETA3!AC2</f>
        <v>#N/A</v>
      </c>
      <c r="G86" s="32" t="e">
        <f>ETIQUETA3!AD2</f>
        <v>#N/A</v>
      </c>
    </row>
    <row r="87" spans="2:25" x14ac:dyDescent="0.25">
      <c r="B87" s="32" t="e">
        <f>ETIQUETA3!AC3</f>
        <v>#N/A</v>
      </c>
      <c r="G87" s="32" t="e">
        <f>ETIQUETA3!AD3</f>
        <v>#N/A</v>
      </c>
    </row>
    <row r="90" spans="2:25" ht="60" customHeight="1" x14ac:dyDescent="0.8">
      <c r="B90" s="33" t="e">
        <f>ETIQUETA3!AC4</f>
        <v>#N/A</v>
      </c>
      <c r="G90" s="33" t="e">
        <f>ETIQUETA3!Z4</f>
        <v>#N/A</v>
      </c>
      <c r="K90" s="33"/>
    </row>
    <row r="91" spans="2:25" ht="84.95" customHeight="1" x14ac:dyDescent="0.25"/>
    <row r="92" spans="2:25" x14ac:dyDescent="0.25">
      <c r="B92" s="32" t="e">
        <f>ETIQUETA3!AE2</f>
        <v>#N/A</v>
      </c>
      <c r="G92" s="32" t="e">
        <f>ETIQUETA3!AF2</f>
        <v>#N/A</v>
      </c>
    </row>
    <row r="93" spans="2:25" x14ac:dyDescent="0.25">
      <c r="B93" s="32" t="e">
        <f>ETIQUETA3!AE3</f>
        <v>#N/A</v>
      </c>
      <c r="G93" s="32" t="e">
        <f>ETIQUETA3!AF3</f>
        <v>#N/A</v>
      </c>
    </row>
    <row r="94" spans="2:25" x14ac:dyDescent="0.25">
      <c r="K94" s="32"/>
      <c r="Q94" s="32"/>
      <c r="R94" s="32"/>
      <c r="S94" s="32"/>
      <c r="T94" s="32"/>
      <c r="U94" s="32"/>
      <c r="V94" s="32"/>
      <c r="W94" s="32"/>
      <c r="X94" s="32"/>
    </row>
    <row r="95" spans="2:25" x14ac:dyDescent="0.25">
      <c r="K95" s="32"/>
      <c r="Q95" s="32"/>
      <c r="R95" s="32"/>
      <c r="S95" s="32"/>
      <c r="T95" s="32"/>
      <c r="U95" s="32"/>
      <c r="V95" s="32"/>
      <c r="W95" s="32"/>
      <c r="X95" s="32"/>
    </row>
    <row r="96" spans="2:25" ht="60" x14ac:dyDescent="0.8">
      <c r="B96" s="33" t="e">
        <f>ETIQUETA3!AE4</f>
        <v>#N/A</v>
      </c>
      <c r="G96" s="33" t="e">
        <f>ETIQUETA3!AF4</f>
        <v>#N/A</v>
      </c>
      <c r="K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2:7" ht="84.95" customHeight="1" x14ac:dyDescent="0.25"/>
    <row r="98" spans="2:7" x14ac:dyDescent="0.25">
      <c r="B98" s="32" t="e">
        <f>ETIQUETA3!AG2</f>
        <v>#N/A</v>
      </c>
      <c r="G98" s="32" t="e">
        <f>ETIQUETA3!AH2</f>
        <v>#N/A</v>
      </c>
    </row>
    <row r="99" spans="2:7" x14ac:dyDescent="0.25">
      <c r="B99" s="32" t="e">
        <f>ETIQUETA3!AG3</f>
        <v>#N/A</v>
      </c>
      <c r="G99" s="32" t="e">
        <f>ETIQUETA3!AH3</f>
        <v>#N/A</v>
      </c>
    </row>
    <row r="102" spans="2:7" ht="60" x14ac:dyDescent="0.8">
      <c r="B102" s="33" t="e">
        <f>ETIQUETA3!AG4</f>
        <v>#N/A</v>
      </c>
      <c r="G102" s="33" t="e">
        <f>ETIQUETA3!AH4</f>
        <v>#N/A</v>
      </c>
    </row>
    <row r="103" spans="2:7" ht="84.95" customHeight="1" x14ac:dyDescent="0.25"/>
    <row r="104" spans="2:7" x14ac:dyDescent="0.25">
      <c r="B104" s="32" t="e">
        <f>ETIQUETA3!AI2</f>
        <v>#N/A</v>
      </c>
      <c r="G104" s="32" t="e">
        <f>ETIQUETA3!AJ2</f>
        <v>#N/A</v>
      </c>
    </row>
    <row r="105" spans="2:7" x14ac:dyDescent="0.25">
      <c r="B105" s="32" t="e">
        <f>ETIQUETA3!AI3</f>
        <v>#N/A</v>
      </c>
      <c r="G105" s="32" t="e">
        <f>ETIQUETA3!AJ3</f>
        <v>#N/A</v>
      </c>
    </row>
    <row r="108" spans="2:7" ht="60" x14ac:dyDescent="0.8">
      <c r="B108" s="33" t="e">
        <f>ETIQUETA3!AI4</f>
        <v>#N/A</v>
      </c>
      <c r="G108" s="33" t="e">
        <f>ETIQUETA3!AJ4</f>
        <v>#N/A</v>
      </c>
    </row>
    <row r="109" spans="2:7" ht="84.95" customHeight="1" x14ac:dyDescent="0.25"/>
    <row r="110" spans="2:7" x14ac:dyDescent="0.25">
      <c r="B110" s="32">
        <f>ETIQUETA3!AE20</f>
        <v>0</v>
      </c>
      <c r="G110" s="32">
        <f>ETIQUETA3!AJ20</f>
        <v>0</v>
      </c>
    </row>
    <row r="111" spans="2:7" x14ac:dyDescent="0.25">
      <c r="B111" s="32">
        <f>ETIQUETA3!AE21</f>
        <v>0</v>
      </c>
      <c r="G111" s="32">
        <f>ETIQUETA3!AJ21</f>
        <v>0</v>
      </c>
    </row>
    <row r="114" spans="2:7" ht="60" x14ac:dyDescent="0.8">
      <c r="B114" s="33">
        <f>ETIQUETA3!AE22</f>
        <v>0</v>
      </c>
      <c r="G114" s="33">
        <f>ETIQUETA3!AJ22</f>
        <v>0</v>
      </c>
    </row>
    <row r="116" spans="2:7" x14ac:dyDescent="0.25">
      <c r="B116" s="32">
        <f>ETIQUETA3!AE26</f>
        <v>0</v>
      </c>
      <c r="G116" s="32">
        <f>ETIQUETA3!AJ26</f>
        <v>0</v>
      </c>
    </row>
    <row r="117" spans="2:7" x14ac:dyDescent="0.25">
      <c r="B117" s="32">
        <f>ETIQUETA3!AE27</f>
        <v>0</v>
      </c>
      <c r="G117" s="32">
        <f>ETIQUETA3!AJ27</f>
        <v>0</v>
      </c>
    </row>
    <row r="120" spans="2:7" ht="60" x14ac:dyDescent="0.8">
      <c r="B120" s="33">
        <f>ETIQUETA3!AE28</f>
        <v>0</v>
      </c>
      <c r="G120" s="33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topLeftCell="A13" zoomScale="70" zoomScaleNormal="7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2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2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2" t="str">
        <f>ETIQUETA3!A2</f>
        <v>108    comedor Rocha</v>
      </c>
      <c r="G2" s="32" t="str">
        <f>ETIQUETA3!B2</f>
        <v>63    comedor I+D+i</v>
      </c>
    </row>
    <row r="3" spans="2:20" x14ac:dyDescent="0.25">
      <c r="B3" s="32" t="str">
        <f>ETIQUETA3!A3</f>
        <v>Francisco Javier Martínez Alonso</v>
      </c>
      <c r="G3" s="32" t="str">
        <f>ETIQUETA3!B3</f>
        <v>Marina Llimona Torrente</v>
      </c>
    </row>
    <row r="6" spans="2:20" ht="60" customHeight="1" x14ac:dyDescent="0.8">
      <c r="B6" s="33" t="str">
        <f>ETIQUETA3!A4</f>
        <v>R</v>
      </c>
      <c r="G6" s="33" t="str">
        <f>ETIQUETA3!B4</f>
        <v>I</v>
      </c>
    </row>
    <row r="7" spans="2:20" ht="84.95" customHeight="1" x14ac:dyDescent="0.25"/>
    <row r="8" spans="2:20" x14ac:dyDescent="0.25">
      <c r="B8" s="32" t="str">
        <f>ETIQUETA3!C2</f>
        <v>4    comedor I+D+i</v>
      </c>
      <c r="G8" s="32" t="str">
        <f>ETIQUETA3!D2</f>
        <v>52    comedor Rocha</v>
      </c>
    </row>
    <row r="9" spans="2:20" x14ac:dyDescent="0.25">
      <c r="B9" s="32" t="str">
        <f>ETIQUETA3!C3</f>
        <v>Eduard Franquet Sugrañes</v>
      </c>
      <c r="G9" s="32" t="str">
        <f>ETIQUETA3!D3</f>
        <v>Efrén De La Fuente Lamas</v>
      </c>
    </row>
    <row r="10" spans="2:20" x14ac:dyDescent="0.25">
      <c r="M10" s="32"/>
      <c r="N10" s="32"/>
      <c r="O10" s="32"/>
      <c r="P10" s="32"/>
      <c r="Q10" s="32"/>
      <c r="R10" s="32"/>
      <c r="S10" s="32"/>
      <c r="T10" s="32"/>
    </row>
    <row r="12" spans="2:20" ht="60" customHeight="1" x14ac:dyDescent="0.8">
      <c r="B12" s="33" t="str">
        <f>ETIQUETA3!C4</f>
        <v>I</v>
      </c>
      <c r="G12" s="33" t="str">
        <f>ETIQUETA3!D4</f>
        <v>R</v>
      </c>
    </row>
    <row r="13" spans="2:20" ht="84.95" customHeight="1" x14ac:dyDescent="0.25"/>
    <row r="14" spans="2:20" x14ac:dyDescent="0.25">
      <c r="B14" s="32" t="str">
        <f>ETIQUETA3!E2</f>
        <v>146    comedor Rocha</v>
      </c>
      <c r="G14" s="32" t="str">
        <f>ETIQUETA3!F2</f>
        <v>19    comedor Rocha</v>
      </c>
    </row>
    <row r="15" spans="2:20" x14ac:dyDescent="0.25">
      <c r="B15" s="32" t="str">
        <f>ETIQUETA3!E3</f>
        <v>Carlos Perez Sainz</v>
      </c>
      <c r="G15" s="32" t="str">
        <f>ETIQUETA3!F3</f>
        <v>Luis Carlos Argudín Diéguez</v>
      </c>
    </row>
    <row r="18" spans="2:14" ht="60" customHeight="1" x14ac:dyDescent="0.8">
      <c r="B18" s="33" t="str">
        <f>ETIQUETA3!E4</f>
        <v>R</v>
      </c>
      <c r="G18" s="33" t="str">
        <f>ETIQUETA3!F4</f>
        <v>R</v>
      </c>
    </row>
    <row r="19" spans="2:14" ht="84.95" customHeight="1" x14ac:dyDescent="0.25"/>
    <row r="20" spans="2:14" x14ac:dyDescent="0.25">
      <c r="B20" s="32" t="str">
        <f>ETIQUETA3!G2</f>
        <v>131    comedor Rocha</v>
      </c>
      <c r="G20" s="32" t="str">
        <f>ETIQUETA3!H2</f>
        <v>72    comedor I+D+i</v>
      </c>
    </row>
    <row r="21" spans="2:14" x14ac:dyDescent="0.25">
      <c r="B21" s="32" t="str">
        <f>ETIQUETA3!G3</f>
        <v>David Gonzalez Casete</v>
      </c>
      <c r="G21" s="32" t="str">
        <f>ETIQUETA3!H3</f>
        <v>Manuel Perez Maldonado</v>
      </c>
    </row>
    <row r="24" spans="2:14" ht="60" customHeight="1" x14ac:dyDescent="0.8">
      <c r="B24" s="33" t="str">
        <f>ETIQUETA3!G4</f>
        <v>R</v>
      </c>
      <c r="G24" s="33" t="str">
        <f>ETIQUETA3!H4</f>
        <v>I</v>
      </c>
    </row>
    <row r="25" spans="2:14" ht="84.95" customHeight="1" x14ac:dyDescent="0.25"/>
    <row r="26" spans="2:14" x14ac:dyDescent="0.25">
      <c r="B26" s="32" t="str">
        <f>ETIQUETA3!I2</f>
        <v>219    comedor Rocha</v>
      </c>
      <c r="G26" s="32" t="str">
        <f>ETIQUETA3!J2</f>
        <v>43    comedor I+D+i</v>
      </c>
      <c r="M26" s="32"/>
      <c r="N26" s="32"/>
    </row>
    <row r="27" spans="2:14" x14ac:dyDescent="0.25">
      <c r="B27" s="32" t="str">
        <f>ETIQUETA3!I3</f>
        <v>Brais Marquina de Sas</v>
      </c>
      <c r="G27" s="32" t="str">
        <f>ETIQUETA3!J3</f>
        <v>Jesus Porto Gomez</v>
      </c>
      <c r="M27" s="32"/>
      <c r="N27" s="32"/>
    </row>
    <row r="28" spans="2:14" x14ac:dyDescent="0.25">
      <c r="M28" s="32"/>
      <c r="N28" s="32"/>
    </row>
    <row r="30" spans="2:14" ht="60" customHeight="1" x14ac:dyDescent="0.8">
      <c r="B30" s="33" t="str">
        <f>ETIQUETA3!I4</f>
        <v>R</v>
      </c>
      <c r="G30" s="33" t="str">
        <f>ETIQUETA3!J4</f>
        <v>I</v>
      </c>
    </row>
  </sheetData>
  <pageMargins left="0.7" right="0.7" top="0.75" bottom="0.75" header="0.3" footer="0.3"/>
  <pageSetup paperSize="9" scale="68" fitToHeight="0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2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2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2" t="str">
        <f>ETIQUETA3!K2</f>
        <v>2    comedor I+D+i</v>
      </c>
      <c r="G2" s="32" t="str">
        <f>ETIQUETA3!L2</f>
        <v>66    comedor Rocha</v>
      </c>
    </row>
    <row r="3" spans="2:7" x14ac:dyDescent="0.25">
      <c r="B3" s="32" t="str">
        <f>ETIQUETA3!K3</f>
        <v>MIGUEL RUIZ GARCIA</v>
      </c>
      <c r="G3" s="32" t="str">
        <f>ETIQUETA3!L3</f>
        <v>Anxo Fernandez Iglesias</v>
      </c>
    </row>
    <row r="6" spans="2:7" ht="60" customHeight="1" x14ac:dyDescent="0.8">
      <c r="B6" s="33" t="str">
        <f>ETIQUETA3!K4</f>
        <v>I</v>
      </c>
      <c r="G6" s="33" t="str">
        <f>ETIQUETA3!L4</f>
        <v>R</v>
      </c>
    </row>
    <row r="7" spans="2:7" ht="84.95" customHeight="1" x14ac:dyDescent="0.25"/>
    <row r="8" spans="2:7" x14ac:dyDescent="0.25">
      <c r="B8" s="32" t="str">
        <f>ETIQUETA3!M2</f>
        <v>90    comedor Comercial</v>
      </c>
      <c r="G8" s="32" t="str">
        <f>ETIQUETA3!N2</f>
        <v>58    comedor Rocha</v>
      </c>
    </row>
    <row r="9" spans="2:7" x14ac:dyDescent="0.25">
      <c r="B9" s="32" t="str">
        <f>ETIQUETA3!M3</f>
        <v>Mauricio Adrián Vilar Galván</v>
      </c>
      <c r="G9" s="32" t="str">
        <f>ETIQUETA3!N3</f>
        <v>David Rodríguez Hierro</v>
      </c>
    </row>
    <row r="12" spans="2:7" ht="60" customHeight="1" x14ac:dyDescent="0.8">
      <c r="B12" s="33" t="str">
        <f>ETIQUETA3!M4</f>
        <v>C</v>
      </c>
      <c r="G12" s="33" t="str">
        <f>ETIQUETA3!N4</f>
        <v>R</v>
      </c>
    </row>
    <row r="13" spans="2:7" ht="84.95" customHeight="1" x14ac:dyDescent="0.25"/>
    <row r="14" spans="2:7" x14ac:dyDescent="0.25">
      <c r="B14" s="32" t="str">
        <f>ETIQUETA3!O2</f>
        <v>29    comedor Rocha</v>
      </c>
      <c r="G14" s="32" t="str">
        <f>ETIQUETA3!P2</f>
        <v>17    comedor Comercial</v>
      </c>
    </row>
    <row r="15" spans="2:7" x14ac:dyDescent="0.25">
      <c r="B15" s="32" t="str">
        <f>ETIQUETA3!O3</f>
        <v>Santiago Antón Area</v>
      </c>
      <c r="G15" s="32" t="str">
        <f>ETIQUETA3!P3</f>
        <v>Manuel Regueiro Seoane</v>
      </c>
    </row>
    <row r="18" spans="2:7" ht="60" customHeight="1" x14ac:dyDescent="0.8">
      <c r="B18" s="33" t="str">
        <f>ETIQUETA3!O4</f>
        <v>R</v>
      </c>
      <c r="G18" s="33" t="str">
        <f>ETIQUETA3!P4</f>
        <v>C</v>
      </c>
    </row>
    <row r="19" spans="2:7" ht="84.95" customHeight="1" x14ac:dyDescent="0.25"/>
    <row r="20" spans="2:7" x14ac:dyDescent="0.25">
      <c r="B20" s="32" t="str">
        <f>ETIQUETA3!Q2</f>
        <v>33    comedor Comercial</v>
      </c>
      <c r="G20" s="32" t="str">
        <f>ETIQUETA3!R2</f>
        <v>7    comedor I+D+i</v>
      </c>
    </row>
    <row r="21" spans="2:7" x14ac:dyDescent="0.25">
      <c r="B21" s="32" t="str">
        <f>ETIQUETA3!Q3</f>
        <v>RODRIGO CAO</v>
      </c>
      <c r="G21" s="32" t="str">
        <f>ETIQUETA3!R3</f>
        <v>Jorge Villarino Rey</v>
      </c>
    </row>
    <row r="24" spans="2:7" ht="60" customHeight="1" x14ac:dyDescent="0.8">
      <c r="B24" s="33" t="str">
        <f>ETIQUETA3!Q4</f>
        <v>C</v>
      </c>
      <c r="G24" s="33" t="e">
        <f>ETIQUETA3!R4</f>
        <v>#N/A</v>
      </c>
    </row>
    <row r="25" spans="2:7" ht="84.95" customHeight="1" x14ac:dyDescent="0.25"/>
    <row r="26" spans="2:7" x14ac:dyDescent="0.25">
      <c r="B26" s="32" t="e">
        <f>ETIQUETA3!S2</f>
        <v>#N/A</v>
      </c>
      <c r="G26" s="32" t="e">
        <f>ETIQUETA3!T2</f>
        <v>#N/A</v>
      </c>
    </row>
    <row r="27" spans="2:7" x14ac:dyDescent="0.25">
      <c r="B27" s="32" t="e">
        <f>ETIQUETA3!S3</f>
        <v>#N/A</v>
      </c>
      <c r="G27" s="32" t="e">
        <f>ETIQUETA3!T3</f>
        <v>#N/A</v>
      </c>
    </row>
    <row r="30" spans="2:7" ht="60" customHeight="1" x14ac:dyDescent="0.8">
      <c r="B30" s="33" t="e">
        <f>ETIQUETA3!S4</f>
        <v>#N/A</v>
      </c>
      <c r="G30" s="33" t="e">
        <f>ETIQUETA3!T4</f>
        <v>#N/A</v>
      </c>
    </row>
  </sheetData>
  <pageMargins left="0.7" right="0.7" top="0.75" bottom="0.75" header="0.3" footer="0.3"/>
  <pageSetup paperSize="9" scale="68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CLIENTES</vt:lpstr>
      <vt:lpstr>01-07-20</vt:lpstr>
      <vt:lpstr>COCINA</vt:lpstr>
      <vt:lpstr>ETIQUETAS</vt:lpstr>
      <vt:lpstr>ETIQUETAS2-BIS</vt:lpstr>
      <vt:lpstr>ETIQUETA3</vt:lpstr>
      <vt:lpstr>ETIQUETA5</vt:lpstr>
      <vt:lpstr>1-10</vt:lpstr>
      <vt:lpstr>11-20</vt:lpstr>
      <vt:lpstr>20-30</vt:lpstr>
      <vt:lpstr>31-40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2020-06-23T08:29:37Z</cp:lastPrinted>
  <dcterms:created xsi:type="dcterms:W3CDTF">2020-03-03T15:15:23Z</dcterms:created>
  <dcterms:modified xsi:type="dcterms:W3CDTF">2020-07-01T07:53:59Z</dcterms:modified>
</cp:coreProperties>
</file>